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7MQDyiBhlqvJ0K/RueKk6TuFoiHOvMaST5KgJHMEZKsB1XVhL7BDTZMis7vH0Z5GRmxoH74Lw36MU5IQeYw+ug==" workbookSaltValue="ypZUsoUHCMP+mai8ks5gmA==" workbookSpinCount="100000" lockStructure="1"/>
  <bookViews>
    <workbookView xWindow="0" yWindow="0" windowWidth="23256" windowHeight="13020" activeTab="1"/>
  </bookViews>
  <sheets>
    <sheet name="Outputs Monthly" sheetId="2" r:id="rId1"/>
    <sheet name="Timeliness Quarterly" sheetId="1" r:id="rId2"/>
    <sheet name="CAP Count Summary" sheetId="16" state="hidden" r:id="rId3"/>
    <sheet name="Action Plan Summary" sheetId="8" r:id="rId4"/>
    <sheet name="DownloadBudgetData (2) Operatio" sheetId="19" state="hidden" r:id="rId5"/>
    <sheet name="DownloadBudgetData Original" sheetId="18" state="hidden" r:id="rId6"/>
  </sheets>
  <definedNames>
    <definedName name="_xlnm._FilterDatabase" localSheetId="2" hidden="1">'CAP Count Summary'!$A$5:$A$70</definedName>
    <definedName name="_xlnm.Print_Area" localSheetId="1">'Timeliness Quarterly'!$A$1:$R$84</definedName>
    <definedName name="_xlnm.Print_Titles" localSheetId="3">'Action Plan Summary'!$2:$8</definedName>
    <definedName name="_xlnm.Print_Titles" localSheetId="1">'Timeliness Quarterly'!$1:$6</definedName>
  </definedNames>
  <calcPr calcId="145621"/>
</workbook>
</file>

<file path=xl/calcChain.xml><?xml version="1.0" encoding="utf-8"?>
<calcChain xmlns="http://schemas.openxmlformats.org/spreadsheetml/2006/main">
  <c r="O16" i="2" l="1"/>
  <c r="N16" i="2"/>
  <c r="M16" i="2"/>
  <c r="L16" i="2"/>
  <c r="K16" i="2"/>
  <c r="J16" i="2"/>
  <c r="G16" i="2"/>
  <c r="F16" i="2"/>
  <c r="O15" i="2"/>
  <c r="N15" i="2"/>
  <c r="M15" i="2"/>
  <c r="L15" i="2"/>
  <c r="K15" i="2"/>
  <c r="J15" i="2"/>
  <c r="G15" i="2"/>
  <c r="F15" i="2"/>
  <c r="O14" i="2"/>
  <c r="N14" i="2"/>
  <c r="M14" i="2"/>
  <c r="L14" i="2"/>
  <c r="K14" i="2"/>
  <c r="J14" i="2"/>
  <c r="G14" i="2"/>
  <c r="F14" i="2"/>
  <c r="P14" i="2" l="1"/>
  <c r="E16" i="2"/>
  <c r="E15" i="2"/>
  <c r="E14" i="2"/>
  <c r="D16" i="2"/>
  <c r="D15" i="2"/>
  <c r="D14" i="2"/>
  <c r="O3" i="2"/>
  <c r="F32" i="8" l="1"/>
  <c r="F14" i="1"/>
  <c r="P59" i="2" l="1"/>
  <c r="H14" i="2" l="1"/>
  <c r="R14" i="2" s="1"/>
  <c r="D6" i="1"/>
  <c r="D7" i="8"/>
  <c r="D6" i="8"/>
  <c r="D5" i="8"/>
  <c r="F30" i="1" l="1"/>
  <c r="F27" i="1"/>
  <c r="D4" i="1"/>
  <c r="D5" i="1"/>
  <c r="I39" i="1" l="1"/>
  <c r="H39" i="1"/>
  <c r="G39" i="1"/>
  <c r="F39" i="1"/>
  <c r="I36" i="1"/>
  <c r="H36" i="1"/>
  <c r="G36" i="1"/>
  <c r="F36" i="1"/>
  <c r="I33" i="1"/>
  <c r="H33" i="1"/>
  <c r="G33" i="1"/>
  <c r="F33" i="1"/>
  <c r="I30" i="1"/>
  <c r="H30" i="1"/>
  <c r="G30" i="1"/>
  <c r="I27" i="1"/>
  <c r="H27" i="1"/>
  <c r="G27" i="1"/>
  <c r="I24" i="1"/>
  <c r="H24" i="1"/>
  <c r="G24" i="1"/>
  <c r="F24" i="1"/>
  <c r="I20" i="1"/>
  <c r="H20" i="1"/>
  <c r="G20" i="1"/>
  <c r="F20" i="1"/>
  <c r="I17" i="1"/>
  <c r="H17" i="1"/>
  <c r="G17" i="1"/>
  <c r="F17" i="1"/>
  <c r="I14" i="1" l="1"/>
  <c r="I16" i="1" s="1"/>
  <c r="E17" i="8" s="1"/>
  <c r="H14" i="1"/>
  <c r="G14" i="1"/>
  <c r="F16" i="1"/>
  <c r="E14" i="8" s="1"/>
  <c r="I11" i="1"/>
  <c r="I13" i="1" s="1"/>
  <c r="E13" i="8" s="1"/>
  <c r="H11" i="1"/>
  <c r="H13" i="1" s="1"/>
  <c r="E12" i="8" s="1"/>
  <c r="G11" i="1"/>
  <c r="F11" i="1"/>
  <c r="F13" i="1" s="1"/>
  <c r="E10" i="8" s="1"/>
  <c r="K9"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F46" i="1"/>
  <c r="G46" i="1"/>
  <c r="H46" i="1"/>
  <c r="I46" i="1"/>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I62" i="1"/>
  <c r="E72" i="8" s="1"/>
  <c r="Q45" i="1"/>
  <c r="O45" i="1"/>
  <c r="Q9" i="1"/>
  <c r="O9" i="1"/>
  <c r="M9" i="1"/>
  <c r="I41" i="1"/>
  <c r="E49" i="8" s="1"/>
  <c r="I38" i="1"/>
  <c r="E45" i="8" s="1"/>
  <c r="I35" i="1"/>
  <c r="E41" i="8" s="1"/>
  <c r="P44" i="2"/>
  <c r="I32" i="1"/>
  <c r="E37" i="8" s="1"/>
  <c r="I29" i="1"/>
  <c r="E33" i="8" s="1"/>
  <c r="I26" i="1"/>
  <c r="E29" i="8" s="1"/>
  <c r="I22" i="1"/>
  <c r="E25" i="8" s="1"/>
  <c r="I19" i="1"/>
  <c r="E21" i="8" s="1"/>
  <c r="O68" i="2"/>
  <c r="N67" i="2"/>
  <c r="M68" i="2"/>
  <c r="G35" i="1"/>
  <c r="E39" i="8" s="1"/>
  <c r="P20" i="2"/>
  <c r="E68" i="2"/>
  <c r="D67" i="2"/>
  <c r="I49" i="1"/>
  <c r="E56" i="8" s="1"/>
  <c r="I52" i="1"/>
  <c r="E60" i="8" s="1"/>
  <c r="I55" i="1"/>
  <c r="E64" i="8" s="1"/>
  <c r="I58" i="1"/>
  <c r="E68" i="8" s="1"/>
  <c r="I65" i="1"/>
  <c r="E76" i="8" s="1"/>
  <c r="I68" i="1"/>
  <c r="E80" i="8" s="1"/>
  <c r="I71" i="1"/>
  <c r="E84" i="8" s="1"/>
  <c r="I74" i="1"/>
  <c r="E88" i="8" s="1"/>
  <c r="I77" i="1"/>
  <c r="E92" i="8" s="1"/>
  <c r="J66" i="2"/>
  <c r="E67" i="2"/>
  <c r="F67" i="2"/>
  <c r="G67" i="2"/>
  <c r="K67" i="2"/>
  <c r="K71" i="2" s="1"/>
  <c r="J68" i="2"/>
  <c r="L68" i="2"/>
  <c r="F22" i="1"/>
  <c r="E22" i="8" s="1"/>
  <c r="F29" i="1"/>
  <c r="E30" i="8" s="1"/>
  <c r="F41" i="1"/>
  <c r="E46" i="8" s="1"/>
  <c r="H60" i="2"/>
  <c r="H46" i="2"/>
  <c r="P46" i="2"/>
  <c r="H47" i="2"/>
  <c r="P47" i="2"/>
  <c r="H48" i="2"/>
  <c r="P48" i="2"/>
  <c r="H50" i="2"/>
  <c r="P50" i="2"/>
  <c r="H51" i="2"/>
  <c r="P51" i="2"/>
  <c r="H52" i="2"/>
  <c r="P52" i="2"/>
  <c r="H43" i="2"/>
  <c r="P24" i="2"/>
  <c r="H26" i="2"/>
  <c r="P27" i="2"/>
  <c r="H35" i="1"/>
  <c r="E40" i="8" s="1"/>
  <c r="H39" i="2"/>
  <c r="P43" i="2"/>
  <c r="H63" i="2"/>
  <c r="H34" i="2"/>
  <c r="H36" i="2"/>
  <c r="H42" i="2"/>
  <c r="P28" i="2"/>
  <c r="H40" i="2"/>
  <c r="R40" i="2" s="1"/>
  <c r="H44" i="2"/>
  <c r="H22" i="2"/>
  <c r="P22" i="2"/>
  <c r="H26" i="1"/>
  <c r="E28" i="8" s="1"/>
  <c r="P62" i="2"/>
  <c r="H23" i="2"/>
  <c r="H24" i="2"/>
  <c r="P23" i="2"/>
  <c r="P32" i="2"/>
  <c r="H31" i="2"/>
  <c r="H32" i="2"/>
  <c r="P31" i="2"/>
  <c r="H41" i="1"/>
  <c r="E48" i="8" s="1"/>
  <c r="P39" i="2"/>
  <c r="R39" i="2" s="1"/>
  <c r="P40" i="2"/>
  <c r="P38" i="2"/>
  <c r="R38" i="2" s="1"/>
  <c r="H32" i="1"/>
  <c r="E36" i="8" s="1"/>
  <c r="P42" i="2"/>
  <c r="P36" i="2"/>
  <c r="H35" i="2"/>
  <c r="P35" i="2"/>
  <c r="H27" i="2"/>
  <c r="H28" i="2"/>
  <c r="P26" i="2"/>
  <c r="H30" i="2"/>
  <c r="H38" i="2"/>
  <c r="P34" i="2"/>
  <c r="R34" i="2" s="1"/>
  <c r="P30" i="2"/>
  <c r="H62" i="1"/>
  <c r="E71" i="8" s="1"/>
  <c r="J12" i="1"/>
  <c r="H16" i="1"/>
  <c r="E16" i="8" s="1"/>
  <c r="H52" i="1"/>
  <c r="E59" i="8" s="1"/>
  <c r="F35" i="1"/>
  <c r="E38" i="8" s="1"/>
  <c r="F52" i="1"/>
  <c r="E57" i="8" s="1"/>
  <c r="H19" i="1"/>
  <c r="E20" i="8" s="1"/>
  <c r="H29" i="1"/>
  <c r="E32" i="8" s="1"/>
  <c r="J31" i="1"/>
  <c r="G65" i="1"/>
  <c r="E74" i="8" s="1"/>
  <c r="J54" i="1"/>
  <c r="H74" i="1"/>
  <c r="E87" i="8" s="1"/>
  <c r="H38" i="1"/>
  <c r="E44" i="8" s="1"/>
  <c r="J28" i="1"/>
  <c r="P64" i="2"/>
  <c r="R64" i="2" s="1"/>
  <c r="H64" i="2"/>
  <c r="P63" i="2"/>
  <c r="R63" i="2" s="1"/>
  <c r="P60" i="2"/>
  <c r="R59" i="2"/>
  <c r="H59" i="2"/>
  <c r="F38" i="1"/>
  <c r="E42" i="8" s="1"/>
  <c r="P58" i="2"/>
  <c r="H56" i="2"/>
  <c r="P55" i="2"/>
  <c r="H55" i="2"/>
  <c r="F32" i="1"/>
  <c r="E34" i="8" s="1"/>
  <c r="H54" i="2"/>
  <c r="H58" i="2"/>
  <c r="F26" i="1"/>
  <c r="E26" i="8" s="1"/>
  <c r="J15" i="1"/>
  <c r="H71" i="1"/>
  <c r="E83" i="8" s="1"/>
  <c r="H55" i="1"/>
  <c r="E63" i="8" s="1"/>
  <c r="F58" i="1"/>
  <c r="E65" i="8" s="1"/>
  <c r="P54" i="2"/>
  <c r="J67" i="1"/>
  <c r="H22" i="1"/>
  <c r="E24" i="8" s="1"/>
  <c r="G49" i="1"/>
  <c r="E54" i="8" s="1"/>
  <c r="J63" i="1"/>
  <c r="J69" i="1"/>
  <c r="G52" i="1"/>
  <c r="E58" i="8" s="1"/>
  <c r="H49" i="1"/>
  <c r="E55" i="8" s="1"/>
  <c r="J60" i="1"/>
  <c r="G74" i="1"/>
  <c r="E86" i="8" s="1"/>
  <c r="H77" i="1"/>
  <c r="E91" i="8" s="1"/>
  <c r="F19" i="1"/>
  <c r="E18" i="8" s="1"/>
  <c r="F62" i="1"/>
  <c r="E69" i="8" s="1"/>
  <c r="J61" i="1"/>
  <c r="J47" i="1"/>
  <c r="H58" i="1"/>
  <c r="E67" i="8" s="1"/>
  <c r="J50" i="1"/>
  <c r="G71" i="1"/>
  <c r="E82" i="8" s="1"/>
  <c r="J18" i="1"/>
  <c r="H68" i="1"/>
  <c r="E79" i="8" s="1"/>
  <c r="G55" i="1"/>
  <c r="E62" i="8" s="1"/>
  <c r="H65" i="1"/>
  <c r="E75" i="8" s="1"/>
  <c r="J75" i="1"/>
  <c r="J51" i="1"/>
  <c r="F49" i="1"/>
  <c r="E53" i="8" s="1"/>
  <c r="J48" i="1"/>
  <c r="J73" i="1"/>
  <c r="J56" i="1"/>
  <c r="G58" i="1"/>
  <c r="E66" i="8" s="1"/>
  <c r="J25" i="1"/>
  <c r="F71" i="1"/>
  <c r="E81" i="8" s="1"/>
  <c r="J70" i="1"/>
  <c r="J76" i="1"/>
  <c r="F77" i="1"/>
  <c r="E89" i="8" s="1"/>
  <c r="J53" i="1"/>
  <c r="G77" i="1"/>
  <c r="E90" i="8" s="1"/>
  <c r="F55" i="1"/>
  <c r="E61" i="8" s="1"/>
  <c r="G68" i="1"/>
  <c r="E78" i="8" s="1"/>
  <c r="J57" i="1"/>
  <c r="G62" i="1"/>
  <c r="E70" i="8" s="1"/>
  <c r="J64" i="1"/>
  <c r="F65" i="1"/>
  <c r="E73" i="8" s="1"/>
  <c r="J66" i="1"/>
  <c r="F68" i="1"/>
  <c r="E77" i="8" s="1"/>
  <c r="J37" i="1"/>
  <c r="J40" i="1"/>
  <c r="J34" i="1"/>
  <c r="J21" i="1"/>
  <c r="M66" i="2"/>
  <c r="L66" i="2"/>
  <c r="H19" i="2"/>
  <c r="G19" i="1"/>
  <c r="E19" i="8" s="1"/>
  <c r="G41" i="1"/>
  <c r="E47" i="8" s="1"/>
  <c r="O66" i="2"/>
  <c r="H20" i="2"/>
  <c r="R32" i="2" l="1"/>
  <c r="R31" i="2"/>
  <c r="J77" i="1"/>
  <c r="R23" i="2"/>
  <c r="R54" i="2"/>
  <c r="R52" i="2"/>
  <c r="R50" i="2"/>
  <c r="R48" i="2"/>
  <c r="R47" i="2"/>
  <c r="R36" i="2"/>
  <c r="L72" i="2"/>
  <c r="J68" i="1"/>
  <c r="J58" i="1"/>
  <c r="J49" i="1"/>
  <c r="H16" i="2"/>
  <c r="H15" i="2"/>
  <c r="P15" i="2"/>
  <c r="J71" i="1"/>
  <c r="J52" i="1"/>
  <c r="J70" i="2"/>
  <c r="R28" i="2"/>
  <c r="J62" i="1"/>
  <c r="R26" i="2"/>
  <c r="R58" i="2"/>
  <c r="R30" i="2"/>
  <c r="M70" i="2"/>
  <c r="R24" i="2"/>
  <c r="R22" i="2"/>
  <c r="B60" i="8"/>
  <c r="B56" i="8"/>
  <c r="M45" i="1"/>
  <c r="B54" i="8"/>
  <c r="B58" i="8"/>
  <c r="B62" i="8"/>
  <c r="P16" i="2"/>
  <c r="F71" i="2"/>
  <c r="O70" i="2"/>
  <c r="L70" i="2"/>
  <c r="R42" i="2"/>
  <c r="R43" i="2"/>
  <c r="J24" i="1"/>
  <c r="J26" i="1" s="1"/>
  <c r="R35" i="2"/>
  <c r="R44" i="2"/>
  <c r="R27" i="2"/>
  <c r="R51" i="2"/>
  <c r="R46" i="2"/>
  <c r="G71" i="2"/>
  <c r="E71" i="2"/>
  <c r="G26" i="1"/>
  <c r="E27" i="8" s="1"/>
  <c r="B53" i="8"/>
  <c r="B55" i="8"/>
  <c r="B57" i="8"/>
  <c r="B59" i="8"/>
  <c r="B61" i="8"/>
  <c r="B63" i="8"/>
  <c r="B65" i="8"/>
  <c r="B67" i="8"/>
  <c r="B69" i="8"/>
  <c r="B71" i="8"/>
  <c r="B73" i="8"/>
  <c r="B75" i="8"/>
  <c r="B77" i="8"/>
  <c r="B79" i="8"/>
  <c r="B81" i="8"/>
  <c r="B83" i="8"/>
  <c r="B85" i="8"/>
  <c r="B87" i="8"/>
  <c r="B90" i="8"/>
  <c r="B92" i="8"/>
  <c r="K45" i="1"/>
  <c r="B64" i="8"/>
  <c r="B66" i="8"/>
  <c r="B68" i="8"/>
  <c r="B70" i="8"/>
  <c r="B72" i="8"/>
  <c r="B74" i="8"/>
  <c r="B76" i="8"/>
  <c r="B78" i="8"/>
  <c r="B80" i="8"/>
  <c r="B82" i="8"/>
  <c r="B84" i="8"/>
  <c r="J72" i="2"/>
  <c r="M72" i="2"/>
  <c r="O72" i="2"/>
  <c r="D71" i="2"/>
  <c r="E72" i="2"/>
  <c r="N71" i="2"/>
  <c r="J55" i="1"/>
  <c r="J36" i="1"/>
  <c r="J38" i="1" s="1"/>
  <c r="K68" i="2"/>
  <c r="K72" i="2" s="1"/>
  <c r="R60" i="2"/>
  <c r="R20" i="2"/>
  <c r="R55" i="2"/>
  <c r="F74" i="1"/>
  <c r="E85" i="8" s="1"/>
  <c r="J72" i="1"/>
  <c r="J74" i="1" s="1"/>
  <c r="J65" i="1"/>
  <c r="G32" i="1"/>
  <c r="E35" i="8" s="1"/>
  <c r="J30" i="1"/>
  <c r="J32" i="1" s="1"/>
  <c r="P56" i="2"/>
  <c r="R56" i="2" s="1"/>
  <c r="D68" i="2"/>
  <c r="D72" i="2" s="1"/>
  <c r="F66" i="2"/>
  <c r="F70" i="2" s="1"/>
  <c r="J67" i="2"/>
  <c r="J71" i="2" s="1"/>
  <c r="L67" i="2"/>
  <c r="N66" i="2"/>
  <c r="N70" i="2" s="1"/>
  <c r="H67" i="2"/>
  <c r="H62" i="2"/>
  <c r="R62" i="2" s="1"/>
  <c r="F68" i="2"/>
  <c r="F72" i="2" s="1"/>
  <c r="G68" i="2"/>
  <c r="G72" i="2" s="1"/>
  <c r="K66" i="2"/>
  <c r="K70" i="2" s="1"/>
  <c r="J33" i="1"/>
  <c r="J35" i="1" s="1"/>
  <c r="M67" i="2"/>
  <c r="M71" i="2" s="1"/>
  <c r="N68" i="2"/>
  <c r="N72" i="2" s="1"/>
  <c r="O67" i="2"/>
  <c r="O71" i="2" s="1"/>
  <c r="J11" i="1"/>
  <c r="J13" i="1" s="1"/>
  <c r="G13" i="1"/>
  <c r="E11" i="8" s="1"/>
  <c r="G22" i="1"/>
  <c r="E23" i="8" s="1"/>
  <c r="J20" i="1"/>
  <c r="J22" i="1" s="1"/>
  <c r="G16" i="1"/>
  <c r="E15" i="8" s="1"/>
  <c r="J14" i="1"/>
  <c r="J16" i="1" s="1"/>
  <c r="J39" i="1"/>
  <c r="J41" i="1" s="1"/>
  <c r="J17" i="1"/>
  <c r="J19" i="1" s="1"/>
  <c r="P19" i="2"/>
  <c r="R19" i="2" s="1"/>
  <c r="P18" i="2"/>
  <c r="E66" i="2"/>
  <c r="E70" i="2" s="1"/>
  <c r="G38" i="1"/>
  <c r="E43" i="8" s="1"/>
  <c r="G66" i="2"/>
  <c r="G70" i="2" s="1"/>
  <c r="D66" i="2"/>
  <c r="R15" i="2" l="1"/>
  <c r="R16" i="2"/>
  <c r="H71" i="2"/>
  <c r="P66" i="2"/>
  <c r="P70" i="2" s="1"/>
  <c r="P67" i="2"/>
  <c r="P71" i="2" s="1"/>
  <c r="H68" i="2"/>
  <c r="H72" i="2" s="1"/>
  <c r="P68" i="2"/>
  <c r="P72" i="2" s="1"/>
  <c r="D70" i="2"/>
  <c r="H66" i="2"/>
  <c r="J27" i="1"/>
  <c r="J29" i="1" s="1"/>
  <c r="G29" i="1"/>
  <c r="E31" i="8" s="1"/>
  <c r="R18" i="2"/>
  <c r="R67" i="2" l="1"/>
  <c r="R71" i="2" s="1"/>
  <c r="R68" i="2"/>
  <c r="R72" i="2" s="1"/>
  <c r="H70" i="2"/>
  <c r="R66" i="2"/>
  <c r="R70" i="2" s="1"/>
</calcChain>
</file>

<file path=xl/sharedStrings.xml><?xml version="1.0" encoding="utf-8"?>
<sst xmlns="http://schemas.openxmlformats.org/spreadsheetml/2006/main" count="859" uniqueCount="265">
  <si>
    <t># of business days</t>
  </si>
  <si>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</si>
  <si>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</si>
  <si>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</si>
  <si>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</si>
  <si>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</si>
  <si>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</si>
  <si>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</si>
  <si>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</si>
  <si>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</si>
  <si>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</si>
  <si>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</si>
  <si>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</si>
  <si>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</si>
  <si>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</si>
  <si>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</si>
  <si>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</si>
  <si>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</si>
  <si>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</si>
  <si>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</si>
  <si>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</si>
  <si>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</si>
  <si>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</si>
  <si>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</si>
  <si>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</si>
  <si>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</si>
  <si>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</si>
  <si>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</si>
  <si>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</si>
  <si>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</si>
  <si>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</si>
  <si>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</si>
  <si>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</si>
  <si>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</si>
  <si>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</si>
  <si>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</si>
  <si>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</si>
  <si>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</si>
  <si>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</si>
  <si>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</si>
  <si>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</si>
  <si>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</si>
  <si>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</si>
  <si>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</si>
  <si>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</si>
  <si>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</si>
  <si>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</si>
  <si>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</si>
  <si>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</si>
  <si>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</si>
  <si>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</si>
  <si>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</si>
  <si>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</si>
  <si>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</si>
  <si>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</si>
  <si>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</si>
  <si>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</si>
  <si>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</si>
  <si>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</si>
  <si>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</si>
  <si>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</si>
  <si>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</si>
  <si>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</si>
  <si>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</si>
  <si>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</si>
  <si>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</si>
  <si>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</si>
  <si>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</si>
  <si>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</si>
  <si>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</si>
  <si>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</si>
  <si>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</si>
  <si>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</si>
  <si>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</si>
  <si>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</si>
  <si>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</si>
  <si>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</si>
  <si>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</si>
  <si>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</si>
  <si>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</si>
  <si>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</si>
  <si>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</si>
  <si>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</si>
  <si>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</si>
  <si>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</si>
  <si>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</si>
  <si>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</si>
  <si>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</si>
  <si>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</si>
  <si>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</si>
  <si>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</si>
  <si>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</si>
  <si>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</si>
  <si>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</si>
  <si>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</si>
  <si>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</si>
  <si>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</si>
  <si>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</si>
  <si>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</si>
  <si>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</si>
  <si>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</si>
  <si>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</si>
  <si>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</si>
  <si>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</si>
  <si>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</si>
  <si>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</si>
  <si>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</si>
  <si>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</si>
  <si>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</si>
  <si>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</si>
  <si>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</si>
  <si>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</si>
  <si>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</si>
  <si>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</si>
  <si>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</si>
  <si>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</si>
  <si>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</si>
  <si>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</si>
  <si>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</si>
  <si>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</si>
  <si>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</si>
  <si>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</si>
  <si>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</si>
  <si>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</si>
  <si>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</si>
  <si>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</si>
  <si>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</si>
  <si>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</si>
  <si>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</si>
  <si>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</si>
  <si>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</si>
  <si>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</si>
  <si>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</si>
  <si>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</si>
  <si>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</si>
  <si>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</si>
  <si>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</si>
  <si>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</si>
  <si>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</si>
  <si>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</si>
  <si>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Performance Measure Standard</t>
  </si>
  <si>
    <r>
      <t>Timeliness Measures #2:</t>
    </r>
    <r>
      <rPr>
        <b/>
        <sz val="12"/>
        <rFont val="Arial"/>
        <family val="2"/>
      </rPr>
      <t xml:space="preserve"> Annual Projected % of docket entries entered within X business days after clock in/action taken date.</t>
    </r>
  </si>
  <si>
    <r>
      <t>Timeliness Measures #1:</t>
    </r>
    <r>
      <rPr>
        <b/>
        <sz val="12"/>
        <rFont val="Arial"/>
        <family val="2"/>
      </rPr>
      <t xml:space="preserve"> Annual Projected % of new cases OPENED within X business days after initial documents are clocked in.</t>
    </r>
  </si>
  <si>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</si>
  <si>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</si>
  <si>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</si>
  <si>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</si>
  <si>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</si>
  <si>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</si>
  <si>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</si>
  <si>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</si>
  <si>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</si>
  <si>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</si>
  <si>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</si>
  <si>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</si>
  <si>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</si>
  <si>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</si>
  <si>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</si>
  <si>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</si>
  <si>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</si>
  <si>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</si>
  <si>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</si>
  <si>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</si>
  <si>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</si>
  <si>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</si>
  <si>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</si>
  <si>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</si>
  <si>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</si>
  <si>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</si>
  <si>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</si>
  <si>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</si>
  <si>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</si>
  <si>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</si>
  <si>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</si>
  <si>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</si>
  <si>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</si>
  <si>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</si>
  <si>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</si>
  <si>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</si>
  <si>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</si>
  <si>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</si>
  <si>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</si>
  <si>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</si>
  <si>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</si>
  <si>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</si>
  <si>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</si>
  <si>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</si>
  <si>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</si>
  <si>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</si>
  <si>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</si>
  <si>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</si>
  <si>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</si>
  <si>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</si>
  <si>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</si>
  <si>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</si>
  <si>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</si>
  <si>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Financial Receipts are totaled for the full fiscal year and entered here annually. This annual total is to be reported on the September submission.</t>
  </si>
  <si>
    <t>Outputs_FinReceipts</t>
  </si>
  <si>
    <t>Outputs_NoticesOfAppeal_CivTraf</t>
  </si>
  <si>
    <t>Outputs_NoticesOfAppeal_CivJuvDep</t>
  </si>
  <si>
    <t>Outputs_NoticesOfAppeal_CivFamily</t>
  </si>
  <si>
    <t>Outputs_NoticesOfAppeal_CivProbate</t>
  </si>
  <si>
    <t>Outputs_NoticesOfAppeal_CivCounty</t>
  </si>
  <si>
    <t>Outputs_NoticesOfAppeal_CivCir</t>
  </si>
  <si>
    <t>Outputs_NoticesOfAppeal_CrimTraf</t>
  </si>
  <si>
    <t>Outputs_NoticesOfAppeal_CrimJuvDel</t>
  </si>
  <si>
    <t>Outputs_NoticesOfAppeal_CrimCounty</t>
  </si>
  <si>
    <t>Outputs_NoticesOfAppeal_CrimCir</t>
  </si>
  <si>
    <t>Outputs_Reopens_CivTraf</t>
  </si>
  <si>
    <t>Outputs_Reopens_CivJuvDep</t>
  </si>
  <si>
    <t>Outputs_Reopens_CivFamily</t>
  </si>
  <si>
    <t>Outputs_Reopens_CivProbate</t>
  </si>
  <si>
    <t>Outputs_Reopens_CivCounty</t>
  </si>
  <si>
    <t>Outputs_Reopens_CivCir</t>
  </si>
  <si>
    <t>Outputs_Reopens_CrimTraf</t>
  </si>
  <si>
    <t>Outputs_Reopens_CrimJuvDel</t>
  </si>
  <si>
    <t>Outputs_Reopens_CrimCounty</t>
  </si>
  <si>
    <t>Outputs_Reopens_CrimCir</t>
  </si>
  <si>
    <t>Outputs_NewCases_CivTraf</t>
  </si>
  <si>
    <t>Outputs_NewCases_CivJuvDep</t>
  </si>
  <si>
    <t>Outputs_NewCases_CivFamily</t>
  </si>
  <si>
    <t>Outputs_NewCases_CivProbate</t>
  </si>
  <si>
    <t>Outputs_NewCases_CivCounty</t>
  </si>
  <si>
    <t>Outputs_NewCases_CivCir</t>
  </si>
  <si>
    <t>Outputs_NewCases_CrimTraf</t>
  </si>
  <si>
    <t>Outputs_NewCases_CrimJuvDel</t>
  </si>
  <si>
    <t>Outputs_NewCases_CrimCounty</t>
  </si>
  <si>
    <t>Outputs_NewCases_CrimCir</t>
  </si>
  <si>
    <t>FiscalYear</t>
  </si>
  <si>
    <t>County Fiscal Year 2015-16</t>
  </si>
  <si>
    <t>October 2015</t>
  </si>
  <si>
    <t>November 2015</t>
  </si>
  <si>
    <t>December 2015</t>
  </si>
  <si>
    <t>January 2016</t>
  </si>
  <si>
    <t>February 2016</t>
  </si>
  <si>
    <t>March 2016</t>
  </si>
  <si>
    <t>April 2016</t>
  </si>
  <si>
    <t>May 2016</t>
  </si>
  <si>
    <t>June 2016</t>
  </si>
  <si>
    <t>July 2016</t>
  </si>
  <si>
    <t>August 2016</t>
  </si>
  <si>
    <t>September 2016</t>
  </si>
  <si>
    <t>2015-2016</t>
  </si>
  <si>
    <t>County Fiscal Year 2015 - 2016</t>
  </si>
  <si>
    <t>1/1/16 - 3/31/16</t>
  </si>
  <si>
    <t>4/1/16 - 6/30/16</t>
  </si>
  <si>
    <t>7/1/16 - 9/30/16</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</si>
  <si>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</si>
  <si>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</si>
  <si>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</si>
  <si>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</si>
  <si>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</si>
  <si>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</si>
  <si>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</si>
  <si>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r>
      <t xml:space="preserve"># within </t>
    </r>
    <r>
      <rPr>
        <b/>
        <i/>
        <sz val="12"/>
        <rFont val="Arial"/>
        <family val="2"/>
      </rPr>
      <t>2</t>
    </r>
    <r>
      <rPr>
        <sz val="12"/>
        <rFont val="Arial"/>
        <family val="2"/>
      </rPr>
      <t xml:space="preserve"> business days</t>
    </r>
  </si>
  <si>
    <r>
      <t xml:space="preserve"># within </t>
    </r>
    <r>
      <rPr>
        <b/>
        <i/>
        <sz val="12"/>
        <rFont val="Arial"/>
        <family val="2"/>
      </rPr>
      <t>3</t>
    </r>
    <r>
      <rPr>
        <sz val="12"/>
        <rFont val="Arial"/>
        <family val="2"/>
      </rPr>
      <t xml:space="preserve"> business days</t>
    </r>
  </si>
  <si>
    <r>
      <t xml:space="preserve"># within </t>
    </r>
    <r>
      <rPr>
        <b/>
        <i/>
        <sz val="12"/>
        <rFont val="Arial"/>
        <family val="2"/>
      </rPr>
      <t>4</t>
    </r>
    <r>
      <rPr>
        <sz val="12"/>
        <rFont val="Arial"/>
        <family val="2"/>
      </rPr>
      <t xml:space="preserve"> business days</t>
    </r>
  </si>
  <si>
    <t># Of Business Days</t>
  </si>
  <si>
    <t>10/1/15 - 12/31/15</t>
  </si>
  <si>
    <t xml:space="preserve">1.) Reason Codes for Timeliness have been updated for CFY 2015/2016 to include Internal and External qualifiers. Use the "Comments / Action to Improve" field to further explain why the standard was not met for an "External" or Internal" reason. </t>
  </si>
  <si>
    <t xml:space="preserve"> If the the reason was "Internal", include an expected timeframe the reason will be corrected.</t>
  </si>
  <si>
    <t>Michelle Levar</t>
  </si>
  <si>
    <t>321-633-7782</t>
  </si>
  <si>
    <t>michelle.levar@brevardclerk.us</t>
  </si>
  <si>
    <t>Michelle.levar@brevardclerk.us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</si>
</sst>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31">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b/>
      <i/>
      <sz val="12"/>
      <name val="Arial"/>
      <family val="2"/>
    </font>
    <font>
      <i/>
      <sz val="12"/>
      <name val="Arial"/>
      <family val="2"/>
    </font>
    <font>
      <b/>
      <u/>
      <sz val="14"/>
      <name val="Arial"/>
      <family val="2"/>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rgb="FFF5F5DC"/>
        <bgColor indexed="64"/>
      </patternFill>
    </fill>
  </fills>
  <borders count="75">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55"/>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55"/>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47">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cellStyleXfs>
  <cellXfs count="306">
    <xf numFmtId="0" fontId="0" fillId="0" borderId="0" xfId="0"/>
    <xf numFmtId="37" fontId="7" fillId="2" borderId="1" xfId="15" applyNumberFormat="1" applyFont="1" applyFill="1" applyBorder="1" applyProtection="1">
      <protection locked="0"/>
    </xf>
    <xf numFmtId="0" fontId="9" fillId="0" borderId="0" xfId="15" applyFont="1" applyProtection="1">
      <protection hidden="1"/>
    </xf>
    <xf numFmtId="0" fontId="5" fillId="0" borderId="0" xfId="15" applyFont="1" applyBorder="1" applyProtection="1">
      <protection hidden="1"/>
    </xf>
    <xf numFmtId="164" fontId="7" fillId="0" borderId="2" xfId="38" applyNumberFormat="1" applyFont="1" applyFill="1" applyBorder="1" applyProtection="1">
      <protection hidden="1"/>
    </xf>
    <xf numFmtId="0" fontId="5" fillId="0" borderId="3" xfId="15" applyFont="1" applyBorder="1" applyProtection="1">
      <protection hidden="1"/>
    </xf>
    <xf numFmtId="0" fontId="4" fillId="3" borderId="4" xfId="15" applyFont="1" applyFill="1" applyBorder="1" applyAlignment="1" applyProtection="1">
      <alignment horizontal="centerContinuous"/>
      <protection hidden="1"/>
    </xf>
    <xf numFmtId="0" fontId="4" fillId="3" borderId="5" xfId="15" applyFont="1" applyFill="1" applyBorder="1" applyAlignment="1" applyProtection="1">
      <alignment horizontal="centerContinuous"/>
      <protection hidden="1"/>
    </xf>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6" fillId="0" borderId="0" xfId="27" applyProtection="1">
      <protection hidden="1"/>
    </xf>
    <xf numFmtId="10" fontId="6" fillId="0" borderId="0" xfId="27" applyNumberFormat="1" applyProtection="1">
      <protection hidden="1"/>
    </xf>
    <xf numFmtId="0" fontId="12" fillId="0" borderId="0" xfId="27" applyFont="1" applyAlignment="1" applyProtection="1">
      <alignment wrapText="1"/>
      <protection hidden="1"/>
    </xf>
    <xf numFmtId="0" fontId="6" fillId="0" borderId="0" xfId="27" applyFont="1" applyAlignment="1" applyProtection="1">
      <alignment wrapText="1"/>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0" fontId="12" fillId="0" borderId="0" xfId="27" applyFont="1" applyAlignment="1" applyProtection="1">
      <alignment horizontal="left"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3" fontId="6" fillId="0" borderId="0" xfId="35" applyNumberFormat="1" applyFont="1" applyFill="1" applyBorder="1" applyAlignment="1" applyProtection="1">
      <alignment vertical="justify"/>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1" fillId="0" borderId="0" xfId="27" applyFont="1" applyFill="1" applyBorder="1" applyAlignment="1" applyProtection="1">
      <alignment wrapText="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0" fontId="3" fillId="0" borderId="0" xfId="27" applyFont="1" applyProtection="1">
      <protection hidden="1"/>
    </xf>
    <xf numFmtId="37" fontId="7" fillId="2" borderId="8" xfId="15" applyNumberFormat="1" applyFont="1" applyFill="1" applyBorder="1" applyProtection="1">
      <protection locked="0"/>
    </xf>
    <xf numFmtId="37" fontId="7" fillId="2" borderId="9" xfId="15" applyNumberFormat="1" applyFont="1" applyFill="1" applyBorder="1" applyProtection="1">
      <protection locked="0"/>
    </xf>
    <xf numFmtId="37" fontId="7" fillId="2" borderId="10" xfId="15" applyNumberFormat="1" applyFont="1" applyFill="1" applyBorder="1" applyProtection="1">
      <protection locked="0"/>
    </xf>
    <xf numFmtId="37" fontId="7" fillId="0" borderId="11" xfId="15" applyNumberFormat="1" applyFont="1" applyBorder="1" applyProtection="1">
      <protection hidden="1"/>
    </xf>
    <xf numFmtId="0" fontId="6" fillId="0" borderId="0" xfId="27" applyBorder="1" applyProtection="1">
      <protection hidden="1"/>
    </xf>
    <xf numFmtId="0" fontId="12" fillId="0" borderId="0" xfId="27" applyFont="1" applyBorder="1" applyAlignment="1" applyProtection="1">
      <alignment wrapText="1"/>
      <protection hidden="1"/>
    </xf>
    <xf numFmtId="9" fontId="7" fillId="4" borderId="12" xfId="37" applyFont="1" applyFill="1" applyBorder="1" applyProtection="1">
      <protection hidden="1"/>
    </xf>
    <xf numFmtId="37" fontId="7" fillId="0" borderId="10" xfId="15" applyNumberFormat="1" applyFont="1" applyBorder="1" applyProtection="1">
      <protection hidden="1"/>
    </xf>
    <xf numFmtId="37" fontId="7" fillId="0" borderId="3" xfId="15" applyNumberFormat="1" applyFont="1" applyBorder="1" applyProtection="1">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3" fontId="6" fillId="4" borderId="14" xfId="35" applyNumberFormat="1" applyFont="1" applyFill="1" applyBorder="1" applyAlignment="1" applyProtection="1">
      <alignment horizontal="center" vertical="center"/>
      <protection hidden="1"/>
    </xf>
    <xf numFmtId="3" fontId="6" fillId="2" borderId="15" xfId="35" applyNumberFormat="1" applyFont="1" applyFill="1" applyBorder="1" applyAlignment="1" applyProtection="1">
      <alignment horizontal="center" vertical="center"/>
      <protection locked="0"/>
    </xf>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6" xfId="0" applyBorder="1" applyAlignment="1" applyProtection="1">
      <alignment horizontal="center"/>
    </xf>
    <xf numFmtId="0" fontId="0" fillId="0" borderId="16" xfId="0" applyBorder="1" applyAlignment="1" applyProtection="1">
      <alignment horizontal="center" wrapText="1"/>
    </xf>
    <xf numFmtId="0" fontId="20" fillId="0" borderId="0" xfId="0" applyFont="1" applyAlignment="1" applyProtection="1">
      <alignment horizontal="left"/>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8" xfId="0" applyBorder="1" applyAlignment="1" applyProtection="1">
      <alignment horizontal="center" wrapText="1"/>
    </xf>
    <xf numFmtId="0" fontId="0" fillId="0" borderId="0" xfId="0" applyBorder="1" applyProtection="1"/>
    <xf numFmtId="0" fontId="0" fillId="0" borderId="17"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0" fillId="0" borderId="0" xfId="0" applyNumberFormat="1" applyProtection="1"/>
    <xf numFmtId="17" fontId="20" fillId="0" borderId="0" xfId="0" quotePrefix="1" applyNumberFormat="1" applyFont="1" applyAlignment="1" applyProtection="1">
      <alignment horizontal="left"/>
    </xf>
    <xf numFmtId="165" fontId="16" fillId="0" borderId="17" xfId="1" applyNumberFormat="1" applyFont="1" applyBorder="1" applyAlignment="1" applyProtection="1">
      <alignment horizontal="center"/>
    </xf>
    <xf numFmtId="165" fontId="16" fillId="0" borderId="17" xfId="1" applyNumberFormat="1" applyFont="1" applyBorder="1" applyProtection="1"/>
    <xf numFmtId="165" fontId="16" fillId="0" borderId="17" xfId="1" applyNumberFormat="1" applyFont="1" applyFill="1" applyBorder="1" applyAlignment="1" applyProtection="1">
      <alignment horizontal="center"/>
    </xf>
    <xf numFmtId="165" fontId="16" fillId="0" borderId="0" xfId="1" applyNumberFormat="1" applyFont="1" applyAlignment="1" applyProtection="1">
      <alignment horizontal="center"/>
    </xf>
    <xf numFmtId="165" fontId="16" fillId="0" borderId="0" xfId="1" applyNumberFormat="1" applyFont="1" applyAlignment="1" applyProtection="1">
      <alignment horizontal="center" wrapText="1"/>
    </xf>
    <xf numFmtId="165" fontId="16" fillId="0" borderId="0" xfId="1" applyNumberFormat="1" applyFont="1" applyBorder="1" applyProtection="1"/>
    <xf numFmtId="17" fontId="0" fillId="0" borderId="0" xfId="0" applyNumberFormat="1" applyAlignment="1" applyProtection="1">
      <alignment horizontal="center"/>
    </xf>
    <xf numFmtId="0" fontId="15" fillId="0" borderId="0" xfId="36" applyFont="1" applyFill="1" applyBorder="1" applyAlignment="1" applyProtection="1">
      <alignment wrapText="1"/>
    </xf>
    <xf numFmtId="0" fontId="8" fillId="0" borderId="0" xfId="26" applyFont="1" applyProtection="1"/>
    <xf numFmtId="0" fontId="2" fillId="0" borderId="0" xfId="15" applyProtection="1"/>
    <xf numFmtId="37" fontId="7" fillId="0" borderId="21" xfId="15" applyNumberFormat="1" applyFont="1" applyFill="1" applyBorder="1" applyProtection="1"/>
    <xf numFmtId="37" fontId="7" fillId="0" borderId="8" xfId="15" applyNumberFormat="1" applyFont="1" applyFill="1" applyBorder="1" applyProtection="1"/>
    <xf numFmtId="37" fontId="7" fillId="0" borderId="22" xfId="15" applyNumberFormat="1" applyFont="1" applyFill="1" applyBorder="1" applyProtection="1"/>
    <xf numFmtId="37" fontId="7" fillId="0" borderId="10" xfId="15" applyNumberFormat="1" applyFont="1" applyFill="1" applyBorder="1" applyProtection="1"/>
    <xf numFmtId="0" fontId="6" fillId="0" borderId="0" xfId="27" applyProtection="1"/>
    <xf numFmtId="3" fontId="16" fillId="4" borderId="30" xfId="1" applyNumberFormat="1" applyFont="1" applyFill="1" applyBorder="1" applyAlignment="1" applyProtection="1">
      <alignment horizontal="center"/>
    </xf>
    <xf numFmtId="3" fontId="16" fillId="4" borderId="24" xfId="1" applyNumberFormat="1" applyFont="1" applyFill="1" applyBorder="1" applyAlignment="1" applyProtection="1">
      <alignment horizontal="center"/>
    </xf>
    <xf numFmtId="3" fontId="16" fillId="4" borderId="31" xfId="1" applyNumberFormat="1" applyFont="1" applyFill="1" applyBorder="1" applyAlignment="1" applyProtection="1">
      <alignment horizontal="center"/>
    </xf>
    <xf numFmtId="3" fontId="16" fillId="4" borderId="32" xfId="1" applyNumberFormat="1" applyFont="1" applyFill="1" applyBorder="1" applyAlignment="1" applyProtection="1">
      <alignment horizontal="center"/>
    </xf>
    <xf numFmtId="3" fontId="16" fillId="0" borderId="24" xfId="1" applyNumberFormat="1" applyFont="1" applyFill="1" applyBorder="1" applyAlignment="1" applyProtection="1">
      <alignment horizontal="center"/>
    </xf>
    <xf numFmtId="3" fontId="0" fillId="0" borderId="0" xfId="0" applyNumberFormat="1" applyProtection="1"/>
    <xf numFmtId="3" fontId="16" fillId="0" borderId="24" xfId="1" applyNumberFormat="1" applyFont="1" applyBorder="1" applyAlignment="1" applyProtection="1">
      <alignment horizontal="center"/>
    </xf>
    <xf numFmtId="3" fontId="16" fillId="0" borderId="24" xfId="1" applyNumberFormat="1" applyFont="1" applyBorder="1" applyProtection="1"/>
    <xf numFmtId="3" fontId="16" fillId="0" borderId="16" xfId="1" applyNumberFormat="1" applyFont="1" applyFill="1" applyBorder="1" applyAlignment="1" applyProtection="1">
      <alignment horizontal="center"/>
    </xf>
    <xf numFmtId="3" fontId="16" fillId="4" borderId="33" xfId="1" applyNumberFormat="1" applyFont="1" applyFill="1" applyBorder="1" applyAlignment="1" applyProtection="1">
      <alignment horizontal="center"/>
    </xf>
    <xf numFmtId="3" fontId="16" fillId="4" borderId="16"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7" xfId="1" applyNumberFormat="1" applyFont="1" applyBorder="1" applyAlignment="1" applyProtection="1">
      <alignment horizontal="center"/>
    </xf>
    <xf numFmtId="3" fontId="0" fillId="0" borderId="0" xfId="0" applyNumberFormat="1" applyBorder="1" applyProtection="1"/>
    <xf numFmtId="3" fontId="16" fillId="0" borderId="17" xfId="1" applyNumberFormat="1" applyFont="1" applyBorder="1" applyProtection="1"/>
    <xf numFmtId="3" fontId="16" fillId="2" borderId="16" xfId="1" applyNumberFormat="1" applyFont="1" applyFill="1" applyBorder="1" applyAlignment="1" applyProtection="1">
      <alignment horizontal="center"/>
      <protection locked="0"/>
    </xf>
    <xf numFmtId="3" fontId="16" fillId="0" borderId="34" xfId="1" applyNumberFormat="1" applyFont="1" applyBorder="1" applyProtection="1"/>
    <xf numFmtId="3" fontId="16" fillId="0" borderId="17" xfId="1" applyNumberFormat="1" applyFont="1" applyFill="1" applyBorder="1" applyAlignment="1" applyProtection="1">
      <alignment horizontal="center"/>
    </xf>
    <xf numFmtId="3" fontId="16" fillId="0" borderId="34"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7" xfId="1" applyNumberFormat="1" applyFont="1" applyBorder="1" applyAlignment="1" applyProtection="1">
      <alignment horizontal="center" wrapText="1"/>
    </xf>
    <xf numFmtId="3" fontId="16" fillId="3" borderId="16" xfId="1" applyNumberFormat="1" applyFont="1" applyFill="1" applyBorder="1" applyAlignment="1" applyProtection="1">
      <alignment horizontal="center"/>
    </xf>
    <xf numFmtId="3" fontId="16" fillId="3" borderId="19" xfId="1" applyNumberFormat="1" applyFont="1" applyFill="1" applyBorder="1" applyAlignment="1" applyProtection="1">
      <alignment horizontal="center"/>
    </xf>
    <xf numFmtId="3" fontId="16" fillId="3" borderId="20" xfId="1" applyNumberFormat="1" applyFont="1" applyFill="1" applyBorder="1" applyAlignment="1" applyProtection="1">
      <alignment horizontal="center"/>
    </xf>
    <xf numFmtId="3" fontId="16" fillId="0" borderId="16" xfId="1" applyNumberFormat="1" applyFont="1" applyBorder="1" applyAlignment="1" applyProtection="1">
      <alignment horizontal="center"/>
    </xf>
    <xf numFmtId="3" fontId="16" fillId="0" borderId="16" xfId="1" applyNumberFormat="1" applyFont="1" applyBorder="1" applyProtection="1"/>
    <xf numFmtId="3" fontId="0" fillId="0" borderId="35" xfId="0" applyNumberFormat="1" applyBorder="1" applyAlignment="1" applyProtection="1">
      <alignment horizontal="center" wrapText="1"/>
    </xf>
    <xf numFmtId="17" fontId="4" fillId="5" borderId="39" xfId="15" applyNumberFormat="1" applyFont="1" applyFill="1" applyBorder="1" applyAlignment="1" applyProtection="1">
      <alignment horizontal="center" vertical="center" wrapText="1"/>
      <protection hidden="1"/>
    </xf>
    <xf numFmtId="37" fontId="7" fillId="0" borderId="43" xfId="15" applyNumberFormat="1" applyFont="1" applyBorder="1" applyProtection="1">
      <protection hidden="1"/>
    </xf>
    <xf numFmtId="9" fontId="7" fillId="4" borderId="43" xfId="37" applyFont="1" applyFill="1" applyBorder="1" applyProtection="1">
      <protection hidden="1"/>
    </xf>
    <xf numFmtId="9" fontId="7" fillId="4" borderId="37" xfId="37" applyFont="1" applyFill="1" applyBorder="1" applyProtection="1">
      <protection hidden="1"/>
    </xf>
    <xf numFmtId="37" fontId="7" fillId="2" borderId="46" xfId="15" applyNumberFormat="1" applyFont="1" applyFill="1" applyBorder="1" applyProtection="1">
      <protection locked="0"/>
    </xf>
    <xf numFmtId="37" fontId="7" fillId="2" borderId="22" xfId="15" applyNumberFormat="1" applyFont="1" applyFill="1" applyBorder="1" applyProtection="1">
      <protection locked="0"/>
    </xf>
    <xf numFmtId="37" fontId="7" fillId="2" borderId="47" xfId="15" applyNumberFormat="1" applyFont="1" applyFill="1" applyBorder="1" applyProtection="1">
      <protection locked="0"/>
    </xf>
    <xf numFmtId="37" fontId="7" fillId="2" borderId="48" xfId="15" applyNumberFormat="1" applyFont="1" applyFill="1" applyBorder="1" applyProtection="1">
      <protection locked="0"/>
    </xf>
    <xf numFmtId="37" fontId="7" fillId="2" borderId="49" xfId="15" applyNumberFormat="1" applyFont="1" applyFill="1" applyBorder="1" applyProtection="1">
      <protection locked="0"/>
    </xf>
    <xf numFmtId="164" fontId="21" fillId="0" borderId="0" xfId="37" applyNumberFormat="1" applyFont="1" applyProtection="1"/>
    <xf numFmtId="17" fontId="4" fillId="5" borderId="29" xfId="15" applyNumberFormat="1" applyFont="1" applyFill="1" applyBorder="1" applyAlignment="1" applyProtection="1">
      <alignment horizontal="center" vertical="top" wrapText="1"/>
      <protection hidden="1"/>
    </xf>
    <xf numFmtId="0" fontId="11" fillId="0" borderId="39" xfId="27" applyFont="1" applyBorder="1" applyAlignment="1" applyProtection="1">
      <alignment horizontal="center" vertical="center" wrapText="1"/>
      <protection hidden="1"/>
    </xf>
    <xf numFmtId="0" fontId="11" fillId="0" borderId="29" xfId="27" applyFont="1" applyBorder="1" applyAlignment="1" applyProtection="1">
      <alignment horizontal="center" vertical="center" wrapText="1"/>
      <protection hidden="1"/>
    </xf>
    <xf numFmtId="0" fontId="11" fillId="0" borderId="51" xfId="0" applyFont="1" applyFill="1" applyBorder="1" applyAlignment="1" applyProtection="1">
      <alignment horizontal="center" wrapText="1"/>
    </xf>
    <xf numFmtId="0" fontId="11" fillId="0" borderId="50" xfId="0" applyFont="1" applyFill="1" applyBorder="1" applyAlignment="1" applyProtection="1">
      <alignment horizontal="center" wrapText="1"/>
    </xf>
    <xf numFmtId="0" fontId="2" fillId="0" borderId="0" xfId="0" applyFont="1" applyFill="1" applyBorder="1" applyProtection="1"/>
    <xf numFmtId="0" fontId="22" fillId="0" borderId="0" xfId="0" applyFont="1" applyProtection="1"/>
    <xf numFmtId="0" fontId="23" fillId="0" borderId="0" xfId="0" applyFont="1" applyProtection="1"/>
    <xf numFmtId="164" fontId="16" fillId="4" borderId="16" xfId="37" applyNumberFormat="1" applyFont="1" applyFill="1" applyBorder="1" applyAlignment="1" applyProtection="1">
      <alignment horizontal="center"/>
    </xf>
    <xf numFmtId="164" fontId="16" fillId="3" borderId="16" xfId="37" applyNumberFormat="1" applyFont="1" applyFill="1" applyBorder="1" applyAlignment="1" applyProtection="1">
      <alignment horizontal="center"/>
    </xf>
    <xf numFmtId="164" fontId="16" fillId="3" borderId="19" xfId="1" applyNumberFormat="1" applyFont="1" applyFill="1" applyBorder="1" applyAlignment="1" applyProtection="1">
      <alignment horizontal="center"/>
    </xf>
    <xf numFmtId="164" fontId="16" fillId="0" borderId="24" xfId="37" applyNumberFormat="1" applyFont="1" applyBorder="1" applyAlignment="1" applyProtection="1">
      <alignment horizontal="center"/>
    </xf>
    <xf numFmtId="164" fontId="16" fillId="0" borderId="0" xfId="1" applyNumberFormat="1" applyFont="1" applyProtection="1"/>
    <xf numFmtId="164" fontId="16" fillId="0" borderId="24" xfId="37" applyNumberFormat="1" applyFont="1" applyBorder="1" applyProtection="1"/>
    <xf numFmtId="164" fontId="16" fillId="3" borderId="20" xfId="1" applyNumberFormat="1" applyFont="1" applyFill="1" applyBorder="1" applyAlignment="1" applyProtection="1">
      <alignment horizontal="center"/>
    </xf>
    <xf numFmtId="164" fontId="16" fillId="0" borderId="16" xfId="37" applyNumberFormat="1" applyFont="1" applyBorder="1" applyAlignment="1" applyProtection="1">
      <alignment horizontal="center"/>
    </xf>
    <xf numFmtId="164" fontId="16" fillId="0" borderId="16" xfId="37" applyNumberFormat="1" applyFont="1" applyBorder="1" applyProtection="1"/>
    <xf numFmtId="0" fontId="3" fillId="0" borderId="23" xfId="0" applyFont="1" applyBorder="1" applyAlignment="1" applyProtection="1">
      <alignment horizontal="center" wrapText="1"/>
    </xf>
    <xf numFmtId="0" fontId="3" fillId="0" borderId="23" xfId="0" applyFont="1" applyBorder="1" applyAlignment="1" applyProtection="1">
      <alignment horizontal="center"/>
    </xf>
    <xf numFmtId="17" fontId="0" fillId="0" borderId="52" xfId="0" applyNumberFormat="1" applyBorder="1" applyProtection="1"/>
    <xf numFmtId="9" fontId="0" fillId="0" borderId="52" xfId="0" applyNumberFormat="1" applyBorder="1" applyAlignment="1" applyProtection="1">
      <alignment horizontal="center"/>
    </xf>
    <xf numFmtId="0" fontId="21" fillId="0" borderId="52" xfId="1" applyNumberFormat="1" applyFont="1" applyBorder="1" applyAlignment="1" applyProtection="1">
      <alignment horizontal="center" vertical="center"/>
    </xf>
    <xf numFmtId="164" fontId="0" fillId="0" borderId="52" xfId="0" applyNumberFormat="1" applyBorder="1" applyAlignment="1" applyProtection="1">
      <alignment horizontal="center"/>
    </xf>
    <xf numFmtId="17" fontId="0" fillId="0" borderId="16" xfId="0" applyNumberFormat="1" applyBorder="1" applyProtection="1"/>
    <xf numFmtId="9" fontId="0" fillId="0" borderId="16" xfId="0" applyNumberFormat="1" applyBorder="1" applyAlignment="1" applyProtection="1">
      <alignment horizontal="center"/>
    </xf>
    <xf numFmtId="0" fontId="21" fillId="0" borderId="16" xfId="1" applyNumberFormat="1" applyFont="1" applyBorder="1" applyAlignment="1" applyProtection="1">
      <alignment horizontal="center" vertical="center"/>
    </xf>
    <xf numFmtId="164" fontId="0" fillId="0" borderId="16" xfId="0" applyNumberFormat="1" applyBorder="1" applyAlignment="1" applyProtection="1">
      <alignment horizontal="center"/>
    </xf>
    <xf numFmtId="17" fontId="0" fillId="0" borderId="26" xfId="0" applyNumberFormat="1" applyBorder="1" applyProtection="1"/>
    <xf numFmtId="9" fontId="0" fillId="0" borderId="26" xfId="0" applyNumberFormat="1" applyBorder="1" applyAlignment="1" applyProtection="1">
      <alignment horizontal="center"/>
    </xf>
    <xf numFmtId="0" fontId="21" fillId="0" borderId="26" xfId="1" applyNumberFormat="1" applyFont="1" applyBorder="1" applyAlignment="1" applyProtection="1">
      <alignment horizontal="center" vertical="center"/>
    </xf>
    <xf numFmtId="164" fontId="0" fillId="0" borderId="26" xfId="0" applyNumberFormat="1" applyBorder="1" applyAlignment="1" applyProtection="1">
      <alignment horizontal="center"/>
    </xf>
    <xf numFmtId="0" fontId="0" fillId="0" borderId="52" xfId="0" applyNumberFormat="1" applyBorder="1" applyAlignment="1" applyProtection="1">
      <alignment horizontal="center"/>
    </xf>
    <xf numFmtId="0" fontId="0" fillId="0" borderId="16" xfId="0" applyNumberFormat="1" applyBorder="1" applyAlignment="1" applyProtection="1">
      <alignment horizontal="center"/>
    </xf>
    <xf numFmtId="0" fontId="0" fillId="0" borderId="26" xfId="0" applyNumberFormat="1" applyBorder="1" applyAlignment="1" applyProtection="1">
      <alignment horizontal="center"/>
    </xf>
    <xf numFmtId="37" fontId="0" fillId="0" borderId="52" xfId="0" applyNumberFormat="1" applyBorder="1" applyAlignment="1" applyProtection="1">
      <alignment horizontal="center"/>
    </xf>
    <xf numFmtId="37" fontId="0" fillId="0" borderId="16" xfId="0" applyNumberFormat="1" applyBorder="1" applyAlignment="1" applyProtection="1">
      <alignment horizontal="center"/>
    </xf>
    <xf numFmtId="37" fontId="0" fillId="0" borderId="26" xfId="0" applyNumberFormat="1" applyBorder="1" applyAlignment="1" applyProtection="1">
      <alignment horizontal="center"/>
    </xf>
    <xf numFmtId="164" fontId="0" fillId="0" borderId="38" xfId="0" applyNumberFormat="1" applyBorder="1" applyAlignment="1" applyProtection="1">
      <alignment horizontal="center"/>
    </xf>
    <xf numFmtId="164" fontId="0" fillId="0" borderId="36"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52" xfId="1" applyNumberFormat="1" applyFont="1" applyBorder="1" applyAlignment="1" applyProtection="1">
      <alignment horizontal="center" vertical="center"/>
    </xf>
    <xf numFmtId="10" fontId="0" fillId="0" borderId="52" xfId="0" applyNumberFormat="1" applyBorder="1" applyAlignment="1" applyProtection="1">
      <alignment horizontal="center"/>
    </xf>
    <xf numFmtId="37" fontId="21" fillId="0" borderId="16" xfId="1" applyNumberFormat="1" applyFont="1" applyBorder="1" applyAlignment="1" applyProtection="1">
      <alignment horizontal="center" vertical="center"/>
    </xf>
    <xf numFmtId="10" fontId="0" fillId="0" borderId="16" xfId="0" applyNumberFormat="1" applyBorder="1" applyAlignment="1" applyProtection="1">
      <alignment horizontal="center"/>
    </xf>
    <xf numFmtId="37" fontId="21" fillId="0" borderId="26" xfId="1" applyNumberFormat="1" applyFont="1" applyBorder="1" applyAlignment="1" applyProtection="1">
      <alignment horizontal="center" vertical="center"/>
    </xf>
    <xf numFmtId="10" fontId="0" fillId="0" borderId="26" xfId="0" applyNumberFormat="1" applyBorder="1" applyAlignment="1" applyProtection="1">
      <alignment horizontal="center"/>
    </xf>
    <xf numFmtId="9" fontId="0" fillId="0" borderId="38" xfId="0" applyNumberFormat="1" applyBorder="1" applyAlignment="1" applyProtection="1">
      <alignment horizontal="center"/>
    </xf>
    <xf numFmtId="37" fontId="0" fillId="0" borderId="38" xfId="0" applyNumberFormat="1" applyBorder="1" applyAlignment="1" applyProtection="1">
      <alignment horizontal="center"/>
    </xf>
    <xf numFmtId="10" fontId="0" fillId="0" borderId="38" xfId="0" applyNumberFormat="1" applyBorder="1" applyAlignment="1" applyProtection="1">
      <alignment horizontal="center"/>
    </xf>
    <xf numFmtId="9" fontId="0" fillId="0" borderId="36" xfId="0" applyNumberFormat="1" applyBorder="1" applyAlignment="1" applyProtection="1">
      <alignment horizontal="center"/>
    </xf>
    <xf numFmtId="37" fontId="0" fillId="0" borderId="36" xfId="0" applyNumberFormat="1" applyBorder="1" applyAlignment="1" applyProtection="1">
      <alignment horizontal="center"/>
    </xf>
    <xf numFmtId="10" fontId="0" fillId="0" borderId="36" xfId="0" applyNumberFormat="1" applyBorder="1" applyAlignment="1" applyProtection="1">
      <alignment horizontal="center"/>
    </xf>
    <xf numFmtId="17" fontId="0" fillId="0" borderId="38" xfId="0" applyNumberFormat="1" applyBorder="1" applyProtection="1"/>
    <xf numFmtId="17" fontId="0" fillId="0" borderId="23" xfId="0" applyNumberFormat="1" applyBorder="1" applyProtection="1"/>
    <xf numFmtId="9" fontId="0" fillId="0" borderId="19" xfId="0" applyNumberFormat="1" applyBorder="1" applyAlignment="1" applyProtection="1">
      <alignment horizontal="center"/>
    </xf>
    <xf numFmtId="37" fontId="0" fillId="0" borderId="19" xfId="0" applyNumberFormat="1" applyBorder="1" applyAlignment="1" applyProtection="1">
      <alignment horizontal="center"/>
    </xf>
    <xf numFmtId="10" fontId="0" fillId="0" borderId="19" xfId="0" applyNumberFormat="1" applyBorder="1" applyAlignment="1" applyProtection="1">
      <alignment horizontal="center"/>
    </xf>
    <xf numFmtId="0" fontId="0" fillId="0" borderId="53"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27" xfId="0" applyBorder="1" applyAlignment="1" applyProtection="1">
      <alignment horizontal="left" vertical="top" wrapText="1"/>
    </xf>
    <xf numFmtId="0" fontId="0" fillId="0" borderId="61" xfId="0" applyBorder="1" applyAlignment="1" applyProtection="1">
      <alignment horizontal="left" vertical="top" wrapText="1"/>
    </xf>
    <xf numFmtId="0" fontId="0" fillId="0" borderId="60" xfId="0" applyBorder="1" applyAlignment="1" applyProtection="1">
      <alignment horizontal="left" vertical="top" wrapText="1"/>
    </xf>
    <xf numFmtId="0" fontId="4" fillId="7" borderId="23"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4" fillId="2" borderId="35" xfId="26" applyFont="1" applyFill="1" applyBorder="1" applyAlignment="1" applyProtection="1">
      <alignment horizontal="center" wrapText="1"/>
      <protection locked="0"/>
    </xf>
    <xf numFmtId="0" fontId="0" fillId="0" borderId="0" xfId="0" applyBorder="1" applyAlignment="1" applyProtection="1">
      <alignment horizontal="left" wrapText="1"/>
    </xf>
    <xf numFmtId="0" fontId="0" fillId="0" borderId="62" xfId="0" applyBorder="1" applyProtection="1"/>
    <xf numFmtId="0" fontId="0" fillId="0" borderId="63" xfId="0" applyBorder="1" applyProtection="1"/>
    <xf numFmtId="0" fontId="0" fillId="0" borderId="64" xfId="0" applyBorder="1" applyProtection="1"/>
    <xf numFmtId="0" fontId="0" fillId="0" borderId="59" xfId="0" applyBorder="1" applyProtection="1">
      <protection locked="0"/>
    </xf>
    <xf numFmtId="0" fontId="0" fillId="0" borderId="65" xfId="0" applyBorder="1" applyProtection="1">
      <protection locked="0"/>
    </xf>
    <xf numFmtId="0" fontId="0" fillId="0" borderId="16" xfId="0" applyBorder="1" applyProtection="1">
      <protection locked="0"/>
    </xf>
    <xf numFmtId="0" fontId="0" fillId="0" borderId="66" xfId="0" applyBorder="1" applyProtection="1">
      <protection locked="0"/>
    </xf>
    <xf numFmtId="0" fontId="0" fillId="0" borderId="67" xfId="0" applyBorder="1" applyProtection="1">
      <protection locked="0"/>
    </xf>
    <xf numFmtId="0" fontId="0" fillId="0" borderId="38" xfId="0" applyBorder="1" applyProtection="1">
      <protection locked="0"/>
    </xf>
    <xf numFmtId="0" fontId="0" fillId="0" borderId="28" xfId="0" applyBorder="1" applyProtection="1">
      <protection locked="0"/>
    </xf>
    <xf numFmtId="0" fontId="0" fillId="0" borderId="68" xfId="0" applyBorder="1" applyProtection="1">
      <protection locked="0"/>
    </xf>
    <xf numFmtId="0" fontId="0" fillId="0" borderId="26" xfId="0" applyBorder="1" applyProtection="1">
      <protection locked="0"/>
    </xf>
    <xf numFmtId="0" fontId="25" fillId="0" borderId="41" xfId="0" applyFont="1" applyBorder="1" applyAlignment="1" applyProtection="1">
      <alignment horizontal="center" vertical="center" wrapText="1"/>
    </xf>
    <xf numFmtId="0" fontId="25" fillId="0" borderId="69"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6" fillId="0" borderId="70" xfId="0" applyFont="1" applyBorder="1" applyAlignment="1" applyProtection="1">
      <alignment horizontal="center" vertical="center"/>
    </xf>
    <xf numFmtId="0" fontId="26" fillId="0" borderId="70" xfId="0" applyFont="1" applyBorder="1" applyAlignment="1" applyProtection="1">
      <alignment horizontal="center"/>
    </xf>
    <xf numFmtId="0" fontId="26" fillId="0" borderId="70" xfId="0" applyFont="1" applyBorder="1" applyAlignment="1" applyProtection="1">
      <alignment horizontal="center"/>
    </xf>
    <xf numFmtId="49" fontId="0" fillId="0" borderId="0" xfId="0" applyNumberFormat="1" applyProtection="1"/>
    <xf numFmtId="49" fontId="6" fillId="0" borderId="0" xfId="27" applyNumberFormat="1" applyProtection="1">
      <protection hidden="1"/>
    </xf>
    <xf numFmtId="49" fontId="12" fillId="0" borderId="0" xfId="27" applyNumberFormat="1" applyFont="1" applyAlignment="1" applyProtection="1">
      <alignment horizontal="left" wrapText="1"/>
      <protection hidden="1"/>
    </xf>
    <xf numFmtId="0" fontId="2" fillId="0" borderId="0" xfId="15" applyNumberFormat="1" applyFont="1" applyBorder="1" applyProtection="1"/>
    <xf numFmtId="0" fontId="2" fillId="0" borderId="0" xfId="15" applyNumberFormat="1" applyFont="1" applyProtection="1"/>
    <xf numFmtId="0" fontId="12" fillId="0" borderId="51" xfId="0" applyNumberFormat="1" applyFont="1" applyFill="1" applyBorder="1" applyAlignment="1" applyProtection="1">
      <alignment horizontal="center" wrapText="1"/>
    </xf>
    <xf numFmtId="0" fontId="12" fillId="0" borderId="50" xfId="0" applyNumberFormat="1" applyFont="1" applyFill="1" applyBorder="1" applyAlignment="1" applyProtection="1">
      <alignment horizontal="center" wrapText="1"/>
    </xf>
    <xf numFmtId="0" fontId="0" fillId="0" borderId="72" xfId="0" applyBorder="1" applyAlignment="1">
      <alignment wrapText="1"/>
    </xf>
    <xf numFmtId="0" fontId="25" fillId="8" borderId="0" xfId="0" applyFont="1" applyFill="1"/>
    <xf numFmtId="0" fontId="25" fillId="8" borderId="72" xfId="0" applyFont="1" applyFill="1" applyBorder="1" applyAlignment="1">
      <alignment wrapText="1"/>
    </xf>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3" fontId="1" fillId="2" borderId="16" xfId="1" applyNumberFormat="1" applyFont="1" applyFill="1" applyBorder="1" applyAlignment="1" applyProtection="1">
      <alignment horizontal="center"/>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13" fillId="0" borderId="0" xfId="26" applyFont="1" applyFill="1" applyBorder="1" applyAlignment="1" applyProtection="1">
      <alignment horizontal="right"/>
    </xf>
    <xf numFmtId="0" fontId="13" fillId="0" borderId="0" xfId="26" applyFont="1" applyAlignment="1" applyProtection="1">
      <alignment horizontal="right"/>
    </xf>
    <xf numFmtId="0" fontId="7" fillId="0" borderId="0" xfId="15" applyFont="1" applyProtection="1"/>
    <xf numFmtId="0" fontId="13" fillId="0" borderId="0" xfId="15" applyFont="1" applyProtection="1">
      <protection hidden="1"/>
    </xf>
    <xf numFmtId="49" fontId="7" fillId="0" borderId="0" xfId="15" applyNumberFormat="1" applyFont="1" applyProtection="1"/>
    <xf numFmtId="0" fontId="7" fillId="0" borderId="0" xfId="15" applyFont="1" applyBorder="1" applyProtection="1">
      <protection hidden="1"/>
    </xf>
    <xf numFmtId="17" fontId="13" fillId="5" borderId="39" xfId="15" applyNumberFormat="1" applyFont="1" applyFill="1" applyBorder="1" applyAlignment="1" applyProtection="1">
      <alignment horizontal="center" vertical="center" wrapText="1"/>
      <protection hidden="1"/>
    </xf>
    <xf numFmtId="0" fontId="13" fillId="3" borderId="44" xfId="15" applyFont="1" applyFill="1" applyBorder="1" applyAlignment="1" applyProtection="1">
      <alignment horizontal="centerContinuous"/>
      <protection hidden="1"/>
    </xf>
    <xf numFmtId="17" fontId="13" fillId="5" borderId="29" xfId="15" applyNumberFormat="1" applyFont="1" applyFill="1" applyBorder="1" applyAlignment="1" applyProtection="1">
      <alignment horizontal="center" vertical="top" wrapText="1"/>
      <protection hidden="1"/>
    </xf>
    <xf numFmtId="0" fontId="13" fillId="3" borderId="45" xfId="15" applyFont="1" applyFill="1" applyBorder="1" applyAlignment="1" applyProtection="1">
      <alignment horizontal="centerContinuous"/>
      <protection hidden="1"/>
    </xf>
    <xf numFmtId="0" fontId="13" fillId="0" borderId="51" xfId="0" applyFont="1" applyFill="1" applyBorder="1" applyAlignment="1" applyProtection="1">
      <alignment horizontal="center" wrapText="1"/>
    </xf>
    <xf numFmtId="49" fontId="13" fillId="0" borderId="50" xfId="0" applyNumberFormat="1" applyFont="1" applyFill="1" applyBorder="1" applyAlignment="1" applyProtection="1">
      <alignment horizontal="center" wrapText="1"/>
    </xf>
    <xf numFmtId="0" fontId="7" fillId="0" borderId="0" xfId="15" applyFont="1" applyAlignment="1" applyProtection="1">
      <alignment horizontal="right"/>
      <protection hidden="1"/>
    </xf>
    <xf numFmtId="0" fontId="29" fillId="0" borderId="0" xfId="15" applyFont="1" applyBorder="1" applyProtection="1">
      <protection hidden="1"/>
    </xf>
    <xf numFmtId="0" fontId="13" fillId="0" borderId="0" xfId="15" applyFont="1" applyAlignment="1" applyProtection="1">
      <alignment horizontal="left" vertical="center" wrapText="1"/>
      <protection hidden="1"/>
    </xf>
    <xf numFmtId="0" fontId="13" fillId="0" borderId="0" xfId="15" applyFont="1" applyBorder="1" applyAlignment="1" applyProtection="1">
      <alignment horizontal="left" vertical="center" wrapText="1"/>
      <protection hidden="1"/>
    </xf>
    <xf numFmtId="0" fontId="9" fillId="0" borderId="0" xfId="15" applyFont="1" applyAlignment="1" applyProtection="1">
      <alignment vertical="center"/>
      <protection hidden="1"/>
    </xf>
    <xf numFmtId="0" fontId="4" fillId="0" borderId="0" xfId="26" applyFont="1" applyFill="1" applyBorder="1" applyAlignment="1" applyProtection="1">
      <alignment horizontal="center" wrapText="1"/>
    </xf>
    <xf numFmtId="0" fontId="0" fillId="0" borderId="52" xfId="0" applyBorder="1" applyAlignment="1" applyProtection="1">
      <alignment horizontal="center" wrapText="1"/>
    </xf>
    <xf numFmtId="0" fontId="0" fillId="0" borderId="26" xfId="0" applyBorder="1" applyAlignment="1" applyProtection="1">
      <alignment horizontal="center" wrapText="1"/>
    </xf>
    <xf numFmtId="0" fontId="0" fillId="0" borderId="52" xfId="0" applyBorder="1" applyAlignment="1" applyProtection="1">
      <alignment horizontal="left" wrapText="1"/>
    </xf>
    <xf numFmtId="0" fontId="0" fillId="0" borderId="0" xfId="0" applyBorder="1" applyAlignment="1" applyProtection="1">
      <alignment horizontal="center" wrapText="1"/>
    </xf>
    <xf numFmtId="0" fontId="0" fillId="0" borderId="38" xfId="0" applyBorder="1" applyAlignment="1" applyProtection="1">
      <alignment horizontal="center" wrapText="1"/>
    </xf>
    <xf numFmtId="0" fontId="0" fillId="0" borderId="23" xfId="0" applyBorder="1" applyAlignment="1" applyProtection="1">
      <alignment horizontal="center" wrapText="1"/>
    </xf>
    <xf numFmtId="0" fontId="4" fillId="2" borderId="35" xfId="26" applyFont="1" applyFill="1" applyBorder="1" applyAlignment="1" applyProtection="1">
      <alignment horizontal="center"/>
      <protection locked="0"/>
    </xf>
    <xf numFmtId="0" fontId="2" fillId="6" borderId="54" xfId="29"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0" xfId="0" applyAlignment="1" applyProtection="1">
      <alignment horizontal="left" vertical="center" wrapText="1"/>
    </xf>
    <xf numFmtId="0" fontId="0" fillId="0" borderId="15"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41" xfId="0" applyBorder="1" applyAlignment="1" applyProtection="1">
      <alignment horizontal="left" vertical="center" wrapText="1"/>
    </xf>
    <xf numFmtId="0" fontId="7" fillId="0" borderId="7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0" fontId="7" fillId="0" borderId="7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71"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17" fontId="13" fillId="0" borderId="58" xfId="0" applyNumberFormat="1" applyFont="1" applyFill="1" applyBorder="1" applyAlignment="1" applyProtection="1">
      <alignment horizontal="center" wrapText="1"/>
      <protection hidden="1"/>
    </xf>
    <xf numFmtId="0" fontId="13" fillId="0" borderId="53" xfId="0" applyFont="1" applyFill="1" applyBorder="1" applyAlignment="1" applyProtection="1">
      <alignment horizontal="center" wrapText="1"/>
      <protection hidden="1"/>
    </xf>
    <xf numFmtId="17" fontId="13" fillId="0" borderId="58" xfId="0" applyNumberFormat="1" applyFont="1" applyFill="1" applyBorder="1" applyAlignment="1" applyProtection="1">
      <alignment horizontal="center" vertical="center" wrapText="1"/>
      <protection hidden="1"/>
    </xf>
    <xf numFmtId="0" fontId="13" fillId="0" borderId="53" xfId="0" applyFont="1" applyFill="1" applyBorder="1" applyAlignment="1" applyProtection="1">
      <alignment horizontal="center" vertical="center" wrapText="1"/>
      <protection hidden="1"/>
    </xf>
    <xf numFmtId="0" fontId="7" fillId="0" borderId="50" xfId="0" applyNumberFormat="1" applyFont="1" applyFill="1" applyBorder="1" applyAlignment="1" applyProtection="1">
      <alignment horizontal="center" vertical="center" wrapText="1"/>
      <protection locked="0"/>
    </xf>
    <xf numFmtId="0" fontId="7" fillId="0" borderId="27" xfId="0" applyNumberFormat="1" applyFont="1" applyFill="1" applyBorder="1" applyAlignment="1" applyProtection="1">
      <alignment horizontal="center" vertical="center" wrapText="1"/>
      <protection locked="0"/>
    </xf>
    <xf numFmtId="9" fontId="7" fillId="4" borderId="39" xfId="38" applyFont="1" applyFill="1" applyBorder="1" applyAlignment="1" applyProtection="1">
      <alignment horizontal="center" vertical="center"/>
      <protection hidden="1"/>
    </xf>
    <xf numFmtId="9" fontId="7" fillId="4" borderId="57" xfId="38" applyFont="1" applyFill="1" applyBorder="1" applyAlignment="1" applyProtection="1">
      <alignment horizontal="center" vertical="center"/>
      <protection hidden="1"/>
    </xf>
    <xf numFmtId="9" fontId="7" fillId="4" borderId="29" xfId="38" applyFont="1" applyFill="1" applyBorder="1" applyAlignment="1" applyProtection="1">
      <alignment horizontal="center" vertical="center"/>
      <protection hidden="1"/>
    </xf>
    <xf numFmtId="37" fontId="7" fillId="4" borderId="39" xfId="15" applyNumberFormat="1" applyFont="1" applyFill="1" applyBorder="1" applyAlignment="1" applyProtection="1">
      <alignment horizontal="center" vertical="center"/>
      <protection hidden="1"/>
    </xf>
    <xf numFmtId="37" fontId="7" fillId="4" borderId="57" xfId="15" applyNumberFormat="1" applyFont="1" applyFill="1" applyBorder="1" applyAlignment="1" applyProtection="1">
      <alignment horizontal="center" vertical="center"/>
      <protection hidden="1"/>
    </xf>
    <xf numFmtId="37" fontId="7" fillId="4" borderId="29" xfId="15" applyNumberFormat="1" applyFont="1" applyFill="1" applyBorder="1" applyAlignment="1" applyProtection="1">
      <alignment horizontal="center" vertical="center"/>
      <protection hidden="1"/>
    </xf>
    <xf numFmtId="0" fontId="13" fillId="0" borderId="0" xfId="15" applyFont="1" applyAlignment="1" applyProtection="1">
      <alignment horizontal="center" vertical="center" wrapText="1"/>
      <protection hidden="1"/>
    </xf>
    <xf numFmtId="0" fontId="30" fillId="0" borderId="0" xfId="15" applyFont="1" applyAlignment="1" applyProtection="1">
      <alignment horizontal="left" vertical="center" wrapText="1"/>
      <protection hidden="1"/>
    </xf>
    <xf numFmtId="0" fontId="30" fillId="0" borderId="0" xfId="15" applyFont="1" applyBorder="1" applyAlignment="1" applyProtection="1">
      <alignment horizontal="left" vertical="center" wrapText="1"/>
      <protection hidden="1"/>
    </xf>
    <xf numFmtId="0" fontId="3" fillId="0" borderId="39" xfId="15" applyFont="1" applyBorder="1" applyAlignment="1" applyProtection="1">
      <alignment horizontal="center" vertical="center" wrapText="1"/>
      <protection hidden="1"/>
    </xf>
    <xf numFmtId="0" fontId="3" fillId="0" borderId="29" xfId="15" applyFont="1" applyBorder="1" applyAlignment="1" applyProtection="1">
      <alignment horizontal="center" vertical="center" wrapText="1"/>
      <protection hidden="1"/>
    </xf>
    <xf numFmtId="0" fontId="6" fillId="0" borderId="57" xfId="15" applyFont="1" applyBorder="1" applyAlignment="1" applyProtection="1">
      <alignment horizontal="center" vertical="center" wrapText="1"/>
      <protection hidden="1"/>
    </xf>
    <xf numFmtId="0" fontId="13" fillId="0" borderId="39" xfId="15" applyFont="1" applyBorder="1" applyAlignment="1" applyProtection="1">
      <alignment horizontal="center" vertical="center" wrapText="1"/>
      <protection hidden="1"/>
    </xf>
    <xf numFmtId="0" fontId="13" fillId="0" borderId="29" xfId="15" applyFont="1" applyBorder="1" applyAlignment="1" applyProtection="1">
      <alignment horizontal="center" vertical="center" wrapText="1"/>
      <protection hidden="1"/>
    </xf>
    <xf numFmtId="0" fontId="13" fillId="2" borderId="35" xfId="26" applyFont="1" applyFill="1" applyBorder="1" applyAlignment="1" applyProtection="1">
      <alignment horizontal="center"/>
      <protection locked="0"/>
    </xf>
    <xf numFmtId="0" fontId="13" fillId="0" borderId="35" xfId="26" applyFont="1" applyFill="1" applyBorder="1" applyAlignment="1" applyProtection="1">
      <alignment horizontal="center"/>
    </xf>
    <xf numFmtId="0" fontId="26" fillId="0" borderId="70"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3" xfId="0" applyFont="1" applyBorder="1" applyAlignment="1" applyProtection="1">
      <alignment horizontal="center" vertical="center"/>
    </xf>
    <xf numFmtId="0" fontId="4" fillId="0" borderId="35" xfId="26" applyFont="1" applyFill="1" applyBorder="1" applyAlignment="1" applyProtection="1">
      <alignment horizontal="center"/>
    </xf>
  </cellXfs>
  <cellStyles count="47">
    <cellStyle name="Comma" xfId="1" builtinId="3"/>
    <cellStyle name="Comma 2" xfId="2"/>
    <cellStyle name="Comma 3" xfId="3"/>
    <cellStyle name="Comma 4" xfId="4"/>
    <cellStyle name="Currency 2" xfId="5"/>
    <cellStyle name="Currency 3" xfId="6"/>
    <cellStyle name="Currency 4" xfId="7"/>
    <cellStyle name="Currency 5" xf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953">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bgColor rgb="FFCCFFCC"/>
        </patternFill>
      </fill>
    </dxf>
    <dxf>
      <fill>
        <patternFill>
          <fgColor rgb="FFC5FFE2"/>
          <bgColor rgb="FFCCFFCC"/>
        </patternFill>
      </fill>
    </dxf>
    <dxf>
      <fill>
        <patternFill>
          <bgColor theme="6"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bgColor rgb="FFCCFFCC"/>
        </patternFill>
      </fill>
    </dxf>
    <dxf>
      <fill>
        <patternFill>
          <fgColor rgb="FFC5FFE2"/>
          <bgColor rgb="FFCC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zoomScale="75" zoomScaleNormal="75" workbookViewId="0">
      <pane ySplit="16" topLeftCell="A23" activePane="bottomLeft" state="frozen"/>
      <selection pane="bottomLeft" activeCell="J32" sqref="J32"/>
    </sheetView>
  </sheetViews>
  <sheetFormatPr defaultColWidth="9.109375" defaultRowHeight="14.4"/>
  <cols>
    <col min="1" max="1" width="6.109375" style="45" customWidth="1"/>
    <col min="2" max="2" width="9.109375" style="45"/>
    <col min="3" max="3" width="15.6640625" style="45" customWidth="1"/>
    <col min="4" max="5" width="11.44140625" style="45" customWidth="1"/>
    <col min="6" max="6" width="13.5546875" style="45" customWidth="1"/>
    <col min="7" max="8" width="11.44140625" style="45" customWidth="1"/>
    <col min="9" max="9" width="2.88671875" style="45" customWidth="1"/>
    <col min="10" max="13" width="11.44140625" style="45" customWidth="1"/>
    <col min="14" max="14" width="15.109375" style="45" customWidth="1"/>
    <col min="15" max="15" width="13.44140625" style="45" bestFit="1" customWidth="1"/>
    <col min="16" max="16" width="14.33203125" style="45" customWidth="1"/>
    <col min="17" max="17" width="2.88671875" style="45" customWidth="1"/>
    <col min="18" max="18" width="14.33203125" style="45" customWidth="1"/>
    <col min="19" max="19" width="11.44140625" style="45" customWidth="1"/>
    <col min="20" max="21" width="10.6640625" style="45" hidden="1" customWidth="1"/>
    <col min="22" max="22" width="12.6640625" style="45" hidden="1" customWidth="1"/>
    <col min="23" max="29" width="9.109375" style="45" hidden="1" customWidth="1"/>
    <col min="30" max="701" width="9.109375" style="45"/>
    <col min="702" max="702" width="14.5546875" style="45" hidden="1" customWidth="1"/>
    <col min="703" max="16384" width="9.109375" style="45"/>
  </cols>
  <sheetData>
    <row r="1" spans="1:20" ht="22.2" customHeight="1" thickBot="1">
      <c r="N1" s="47" t="s">
        <v>47</v>
      </c>
    </row>
    <row r="2" spans="1:20" ht="48.6" thickBot="1">
      <c r="B2" s="20" t="s">
        <v>229</v>
      </c>
      <c r="N2" s="124" t="s">
        <v>30</v>
      </c>
      <c r="O2" s="17" t="s">
        <v>31</v>
      </c>
      <c r="P2" s="16" t="s">
        <v>32</v>
      </c>
    </row>
    <row r="3" spans="1:20" ht="24" customHeight="1" thickBot="1">
      <c r="B3" s="20" t="s">
        <v>45</v>
      </c>
      <c r="N3" s="125"/>
      <c r="O3" s="43">
        <f>LOOKUP(D8,'DownloadBudgetData (2) Operatio'!B2:B68,'DownloadBudgetData (2) Operatio'!AG2:AG68)</f>
        <v>453037</v>
      </c>
      <c r="P3" s="44"/>
    </row>
    <row r="4" spans="1:20">
      <c r="N4" s="258" t="s">
        <v>196</v>
      </c>
      <c r="O4" s="259"/>
      <c r="P4" s="260"/>
    </row>
    <row r="5" spans="1:20" ht="15" customHeight="1">
      <c r="N5" s="261"/>
      <c r="O5" s="262"/>
      <c r="P5" s="263"/>
    </row>
    <row r="6" spans="1:20" ht="18.75" customHeight="1" thickBot="1">
      <c r="A6" s="8"/>
      <c r="B6" s="48"/>
      <c r="C6" s="9" t="s">
        <v>26</v>
      </c>
      <c r="D6" s="257" t="s">
        <v>120</v>
      </c>
      <c r="E6" s="257"/>
      <c r="F6" s="48"/>
      <c r="G6" s="48"/>
      <c r="H6" s="48"/>
      <c r="I6" s="48"/>
      <c r="J6" s="48"/>
      <c r="K6" s="48"/>
      <c r="L6" s="10"/>
      <c r="M6" s="10"/>
      <c r="N6" s="264"/>
      <c r="O6" s="265"/>
      <c r="P6" s="266"/>
    </row>
    <row r="7" spans="1:20" ht="18.75" customHeight="1">
      <c r="A7" s="8"/>
      <c r="B7" s="48"/>
      <c r="C7" s="9" t="s">
        <v>22</v>
      </c>
      <c r="D7" s="257">
        <v>1</v>
      </c>
      <c r="E7" s="257"/>
      <c r="F7" s="48"/>
      <c r="G7" s="48"/>
      <c r="H7" s="48"/>
      <c r="I7" s="48"/>
      <c r="J7" s="48"/>
      <c r="K7" s="48"/>
      <c r="L7" s="48"/>
      <c r="M7" s="48"/>
      <c r="R7" s="61"/>
      <c r="S7" s="61"/>
      <c r="T7" s="61"/>
    </row>
    <row r="8" spans="1:20" ht="18.75" customHeight="1">
      <c r="A8" s="8"/>
      <c r="B8" s="48"/>
      <c r="C8" s="9" t="s">
        <v>23</v>
      </c>
      <c r="D8" s="257" t="s">
        <v>52</v>
      </c>
      <c r="E8" s="257"/>
      <c r="F8" s="9" t="s">
        <v>24</v>
      </c>
      <c r="G8" s="257" t="s">
        <v>261</v>
      </c>
      <c r="H8" s="257"/>
      <c r="I8" s="9"/>
      <c r="J8" s="49" t="s">
        <v>44</v>
      </c>
      <c r="K8" s="257" t="s">
        <v>262</v>
      </c>
      <c r="L8" s="257"/>
      <c r="M8" s="50" t="s">
        <v>25</v>
      </c>
      <c r="N8" s="257" t="s">
        <v>263</v>
      </c>
      <c r="O8" s="257"/>
      <c r="P8" s="257"/>
      <c r="R8" s="39"/>
      <c r="S8" s="39"/>
      <c r="T8" s="39"/>
    </row>
    <row r="9" spans="1:20" s="54" customFormat="1" ht="15.75" customHeight="1">
      <c r="A9" s="21"/>
      <c r="B9" s="51"/>
      <c r="C9" s="22"/>
      <c r="D9" s="52"/>
      <c r="E9" s="52"/>
      <c r="F9" s="22"/>
      <c r="G9" s="52"/>
      <c r="H9" s="52"/>
      <c r="I9" s="22"/>
      <c r="J9" s="49"/>
      <c r="K9" s="52"/>
      <c r="L9" s="52"/>
      <c r="M9" s="51"/>
      <c r="N9" s="53"/>
      <c r="O9" s="52"/>
      <c r="P9" s="52"/>
      <c r="R9" s="39"/>
      <c r="S9" s="39"/>
      <c r="T9" s="39"/>
    </row>
    <row r="10" spans="1:20" s="54" customFormat="1">
      <c r="A10" s="21"/>
      <c r="B10" s="51"/>
      <c r="C10" s="22"/>
      <c r="D10" s="52"/>
      <c r="E10" s="52"/>
      <c r="F10" s="22"/>
      <c r="G10" s="52"/>
      <c r="H10" s="52"/>
      <c r="I10" s="22"/>
      <c r="J10" s="49"/>
      <c r="K10" s="52"/>
      <c r="L10" s="52"/>
      <c r="M10" s="51"/>
      <c r="N10" s="53"/>
      <c r="O10" s="52"/>
      <c r="P10" s="52"/>
      <c r="R10" s="39"/>
      <c r="S10" s="39"/>
      <c r="T10" s="39"/>
    </row>
    <row r="11" spans="1:20" s="54" customFormat="1" ht="22.5" customHeight="1">
      <c r="A11" s="21"/>
      <c r="B11" s="51"/>
      <c r="C11" s="22"/>
      <c r="D11" s="52"/>
      <c r="E11" s="52"/>
      <c r="F11" s="28" t="s">
        <v>2</v>
      </c>
      <c r="G11" s="52"/>
      <c r="H11" s="52"/>
      <c r="I11" s="22"/>
      <c r="J11" s="49"/>
      <c r="L11" s="52"/>
      <c r="M11" s="28" t="s">
        <v>13</v>
      </c>
      <c r="N11" s="53"/>
      <c r="O11" s="52"/>
      <c r="P11" s="52"/>
    </row>
    <row r="12" spans="1:20" ht="30" customHeight="1">
      <c r="D12" s="55" t="s">
        <v>33</v>
      </c>
      <c r="E12" s="55" t="s">
        <v>34</v>
      </c>
      <c r="F12" s="56" t="s">
        <v>35</v>
      </c>
      <c r="G12" s="55" t="s">
        <v>36</v>
      </c>
      <c r="H12" s="55" t="s">
        <v>37</v>
      </c>
      <c r="J12" s="55" t="s">
        <v>33</v>
      </c>
      <c r="K12" s="55" t="s">
        <v>34</v>
      </c>
      <c r="L12" s="55" t="s">
        <v>36</v>
      </c>
      <c r="M12" s="55" t="s">
        <v>38</v>
      </c>
      <c r="N12" s="55" t="s">
        <v>39</v>
      </c>
      <c r="O12" s="56" t="s">
        <v>40</v>
      </c>
      <c r="P12" s="55" t="s">
        <v>37</v>
      </c>
      <c r="R12" s="56" t="s">
        <v>42</v>
      </c>
    </row>
    <row r="13" spans="1:20" ht="15.75" customHeight="1">
      <c r="B13" s="57" t="s">
        <v>43</v>
      </c>
      <c r="D13" s="59"/>
      <c r="E13" s="59"/>
      <c r="F13" s="60"/>
      <c r="G13" s="59"/>
      <c r="H13" s="58"/>
      <c r="I13" s="61"/>
      <c r="J13" s="58"/>
      <c r="K13" s="59"/>
      <c r="L13" s="59"/>
      <c r="M13" s="59"/>
      <c r="N13" s="59"/>
      <c r="O13" s="60"/>
      <c r="P13" s="58"/>
      <c r="Q13" s="61"/>
      <c r="R13" s="62"/>
      <c r="S13" s="61"/>
    </row>
    <row r="14" spans="1:20" ht="15.75" customHeight="1">
      <c r="B14" s="63"/>
      <c r="C14" s="64" t="s">
        <v>41</v>
      </c>
      <c r="D14" s="82">
        <f>LOOKUP(D8,'DownloadBudgetData (2) Operatio'!B2:B68,'DownloadBudgetData (2) Operatio'!C2:C68)</f>
        <v>9200</v>
      </c>
      <c r="E14" s="82">
        <f>LOOKUP(D8,'DownloadBudgetData (2) Operatio'!B2:B68,'DownloadBudgetData (2) Operatio'!D2:D68)</f>
        <v>10000</v>
      </c>
      <c r="F14" s="82">
        <f>LOOKUP(D8,'DownloadBudgetData (2) Operatio'!B2:B68,'DownloadBudgetData (2) Operatio'!E2:E68)</f>
        <v>1800</v>
      </c>
      <c r="G14" s="83">
        <f>LOOKUP(D8,'DownloadBudgetData (2) Operatio'!B2:B68,'DownloadBudgetData (2) Operatio'!F2:F68)</f>
        <v>7500</v>
      </c>
      <c r="H14" s="86">
        <f>SUM(D14:G14)</f>
        <v>28500</v>
      </c>
      <c r="I14" s="87"/>
      <c r="J14" s="82">
        <f>LOOKUP(D8,'DownloadBudgetData (2) Operatio'!B2:B68,'DownloadBudgetData (2) Operatio'!G2:G68)</f>
        <v>5600</v>
      </c>
      <c r="K14" s="82">
        <f>LOOKUP(D8,'DownloadBudgetData (2) Operatio'!B2:B68,'DownloadBudgetData (2) Operatio'!H2:H68)</f>
        <v>7000</v>
      </c>
      <c r="L14" s="82">
        <f>LOOKUP(D8,'DownloadBudgetData (2) Operatio'!B2:B68,'DownloadBudgetData (2) Operatio'!L2:L68)</f>
        <v>55000</v>
      </c>
      <c r="M14" s="82">
        <f>LOOKUP(D8,'DownloadBudgetData (2) Operatio'!B2:B68,'DownloadBudgetData (2) Operatio'!I2:I68)</f>
        <v>5000</v>
      </c>
      <c r="N14" s="82">
        <f>LOOKUP(D8,'DownloadBudgetData (2) Operatio'!B2:B68,'DownloadBudgetData (2) Operatio'!J2:J68)</f>
        <v>7200</v>
      </c>
      <c r="O14" s="82">
        <f>LOOKUP(D8,'DownloadBudgetData (2) Operatio'!B2:B68,'DownloadBudgetData (2) Operatio'!K2:K68)</f>
        <v>350</v>
      </c>
      <c r="P14" s="88">
        <f>SUM(J14:O14)</f>
        <v>80150</v>
      </c>
      <c r="Q14" s="87"/>
      <c r="R14" s="89">
        <f>H14+P14</f>
        <v>108650</v>
      </c>
    </row>
    <row r="15" spans="1:20" ht="15.75" customHeight="1">
      <c r="B15" s="63"/>
      <c r="C15" s="64" t="s">
        <v>27</v>
      </c>
      <c r="D15" s="84">
        <f>LOOKUP(D8,'DownloadBudgetData (2) Operatio'!B2:B68,'DownloadBudgetData (2) Operatio'!M2:M68)</f>
        <v>8000</v>
      </c>
      <c r="E15" s="84">
        <f>LOOKUP(D8,'DownloadBudgetData (2) Operatio'!B2:B68,'DownloadBudgetData (2) Operatio'!N2:N68)</f>
        <v>2100</v>
      </c>
      <c r="F15" s="84">
        <f>LOOKUP(D8,'DownloadBudgetData (2) Operatio'!B2:B68,'DownloadBudgetData (2) Operatio'!O2:O68)</f>
        <v>2600</v>
      </c>
      <c r="G15" s="84">
        <f>LOOKUP(D8,'DownloadBudgetData (2) Operatio'!B2:B68,'DownloadBudgetData (2) Operatio'!P2:P68)</f>
        <v>2100</v>
      </c>
      <c r="H15" s="86">
        <f>SUM(D15:G15)</f>
        <v>14800</v>
      </c>
      <c r="I15" s="87"/>
      <c r="J15" s="82">
        <f>LOOKUP(D8,'DownloadBudgetData (2) Operatio'!B2:B68,'DownloadBudgetData (2) Operatio'!Q2:Q68)</f>
        <v>6700</v>
      </c>
      <c r="K15" s="82">
        <f>LOOKUP(D8,'DownloadBudgetData (2) Operatio'!B2:B68,'DownloadBudgetData (2) Operatio'!R2:R68)</f>
        <v>3600</v>
      </c>
      <c r="L15" s="82">
        <f>LOOKUP(D8,'DownloadBudgetData (2) Operatio'!B2:B68,'DownloadBudgetData (2) Operatio'!V2:V68)</f>
        <v>0</v>
      </c>
      <c r="M15" s="82">
        <f>LOOKUP(D8,'DownloadBudgetData (2) Operatio'!B2:B68,'DownloadBudgetData (2) Operatio'!S2:S68)</f>
        <v>2000</v>
      </c>
      <c r="N15" s="82">
        <f>LOOKUP(D8,'DownloadBudgetData (2) Operatio'!B2:B68,'DownloadBudgetData (2) Operatio'!T2:T68)</f>
        <v>8700</v>
      </c>
      <c r="O15" s="82">
        <f>LOOKUP(D8,'DownloadBudgetData (2) Operatio'!B2:B68,'DownloadBudgetData (2) Operatio'!U2:U68)</f>
        <v>500</v>
      </c>
      <c r="P15" s="88">
        <f t="shared" ref="P15:P68" si="0">SUM(J15:O15)</f>
        <v>21500</v>
      </c>
      <c r="Q15" s="87"/>
      <c r="R15" s="89">
        <f t="shared" ref="R15:R68" si="1">H15+P15</f>
        <v>36300</v>
      </c>
    </row>
    <row r="16" spans="1:20" ht="15.75" customHeight="1">
      <c r="B16" s="63"/>
      <c r="C16" s="64" t="s">
        <v>28</v>
      </c>
      <c r="D16" s="85">
        <f>LOOKUP(D8,'DownloadBudgetData (2) Operatio'!B2:B68,'DownloadBudgetData (2) Operatio'!W2:W68)</f>
        <v>500</v>
      </c>
      <c r="E16" s="85">
        <f>LOOKUP(D8,'DownloadBudgetData (2) Operatio'!B2:B68,'DownloadBudgetData (2) Operatio'!X2:X68)</f>
        <v>25</v>
      </c>
      <c r="F16" s="85">
        <f>LOOKUP(D8,'DownloadBudgetData (2) Operatio'!B2:B68,'DownloadBudgetData (2) Operatio'!Y2:Y68)</f>
        <v>3</v>
      </c>
      <c r="G16" s="85">
        <f>LOOKUP(D8,'DownloadBudgetData (2) Operatio'!B2:B68,'DownloadBudgetData (2) Operatio'!Z2:Z68)</f>
        <v>30</v>
      </c>
      <c r="H16" s="90">
        <f>SUM(D16:G16)</f>
        <v>558</v>
      </c>
      <c r="I16" s="87"/>
      <c r="J16" s="91">
        <f>LOOKUP(D8,'DownloadBudgetData (2) Operatio'!B2:B68,'DownloadBudgetData (2) Operatio'!AA2:AA68)</f>
        <v>100</v>
      </c>
      <c r="K16" s="91">
        <f>LOOKUP(D8,'DownloadBudgetData (2) Operatio'!B2:B68,'DownloadBudgetData (2) Operatio'!AB2:AB68)</f>
        <v>20</v>
      </c>
      <c r="L16" s="91">
        <f>LOOKUP(D8,'DownloadBudgetData (2) Operatio'!B2:B68,'DownloadBudgetData (2) Operatio'!AF2:AF68)</f>
        <v>15</v>
      </c>
      <c r="M16" s="91">
        <f>LOOKUP(D8,'DownloadBudgetData (2) Operatio'!B2:B68,'DownloadBudgetData (2) Operatio'!AC2:AC68)</f>
        <v>10</v>
      </c>
      <c r="N16" s="91">
        <f>LOOKUP(D8,'DownloadBudgetData (2) Operatio'!B2:B68,'DownloadBudgetData (2) Operatio'!AD2:AD68)</f>
        <v>35</v>
      </c>
      <c r="O16" s="91">
        <f>LOOKUP(D8,'DownloadBudgetData (2) Operatio'!B2:B68,'DownloadBudgetData (2) Operatio'!AE2:AE68)</f>
        <v>25</v>
      </c>
      <c r="P16" s="88">
        <f t="shared" si="0"/>
        <v>205</v>
      </c>
      <c r="Q16" s="87"/>
      <c r="R16" s="89">
        <f t="shared" si="1"/>
        <v>763</v>
      </c>
    </row>
    <row r="17" spans="2:702" ht="15.75" customHeight="1">
      <c r="B17" s="66" t="s">
        <v>230</v>
      </c>
      <c r="C17" s="64"/>
      <c r="D17" s="93"/>
      <c r="E17" s="93"/>
      <c r="F17" s="94"/>
      <c r="G17" s="93"/>
      <c r="H17" s="100"/>
      <c r="I17" s="96"/>
      <c r="J17" s="93"/>
      <c r="K17" s="93"/>
      <c r="L17" s="93"/>
      <c r="M17" s="93"/>
      <c r="N17" s="93"/>
      <c r="O17" s="112"/>
      <c r="P17" s="101"/>
      <c r="Q17" s="96"/>
      <c r="R17" s="97"/>
      <c r="S17" s="61"/>
    </row>
    <row r="18" spans="2:702" ht="15.75" customHeight="1">
      <c r="B18" s="63"/>
      <c r="C18" s="64" t="s">
        <v>41</v>
      </c>
      <c r="D18" s="98">
        <v>682</v>
      </c>
      <c r="E18" s="98">
        <v>829</v>
      </c>
      <c r="F18" s="98">
        <v>136</v>
      </c>
      <c r="G18" s="98">
        <v>517</v>
      </c>
      <c r="H18" s="86">
        <f>SUM(D18:G18)</f>
        <v>2164</v>
      </c>
      <c r="I18" s="102"/>
      <c r="J18" s="98">
        <v>362</v>
      </c>
      <c r="K18" s="98">
        <v>696</v>
      </c>
      <c r="L18" s="98">
        <v>3410</v>
      </c>
      <c r="M18" s="98">
        <v>404</v>
      </c>
      <c r="N18" s="98">
        <v>565</v>
      </c>
      <c r="O18" s="98">
        <v>40</v>
      </c>
      <c r="P18" s="88">
        <f t="shared" si="0"/>
        <v>5477</v>
      </c>
      <c r="Q18" s="102"/>
      <c r="R18" s="89">
        <f t="shared" si="1"/>
        <v>7641</v>
      </c>
    </row>
    <row r="19" spans="2:702" ht="15.75" customHeight="1">
      <c r="B19" s="63"/>
      <c r="C19" s="64" t="s">
        <v>27</v>
      </c>
      <c r="D19" s="98">
        <v>679</v>
      </c>
      <c r="E19" s="98">
        <v>142</v>
      </c>
      <c r="F19" s="98">
        <v>280</v>
      </c>
      <c r="G19" s="98">
        <v>214</v>
      </c>
      <c r="H19" s="86">
        <f>SUM(D19:G19)</f>
        <v>1315</v>
      </c>
      <c r="I19" s="102"/>
      <c r="J19" s="98">
        <v>425</v>
      </c>
      <c r="K19" s="98">
        <v>378</v>
      </c>
      <c r="L19" s="90">
        <v>0</v>
      </c>
      <c r="M19" s="98">
        <v>224</v>
      </c>
      <c r="N19" s="98">
        <v>638</v>
      </c>
      <c r="O19" s="98">
        <v>56</v>
      </c>
      <c r="P19" s="88">
        <f t="shared" si="0"/>
        <v>1721</v>
      </c>
      <c r="Q19" s="102"/>
      <c r="R19" s="89">
        <f t="shared" si="1"/>
        <v>3036</v>
      </c>
    </row>
    <row r="20" spans="2:702" ht="15.75" customHeight="1">
      <c r="B20" s="63"/>
      <c r="C20" s="64" t="s">
        <v>28</v>
      </c>
      <c r="D20" s="98">
        <v>35</v>
      </c>
      <c r="E20" s="98">
        <v>2</v>
      </c>
      <c r="F20" s="98">
        <v>0</v>
      </c>
      <c r="G20" s="98">
        <v>3</v>
      </c>
      <c r="H20" s="86">
        <f>SUM(D20:G20)</f>
        <v>40</v>
      </c>
      <c r="I20" s="102"/>
      <c r="J20" s="98">
        <v>9</v>
      </c>
      <c r="K20" s="98">
        <v>1</v>
      </c>
      <c r="L20" s="98">
        <v>0</v>
      </c>
      <c r="M20" s="98">
        <v>0</v>
      </c>
      <c r="N20" s="98">
        <v>3</v>
      </c>
      <c r="O20" s="98">
        <v>3</v>
      </c>
      <c r="P20" s="88">
        <f t="shared" si="0"/>
        <v>16</v>
      </c>
      <c r="Q20" s="102"/>
      <c r="R20" s="89">
        <f t="shared" si="1"/>
        <v>56</v>
      </c>
      <c r="ZZ20" s="224" t="s">
        <v>194</v>
      </c>
    </row>
    <row r="21" spans="2:702" ht="15.75" customHeight="1">
      <c r="B21" s="66" t="s">
        <v>231</v>
      </c>
      <c r="C21" s="64"/>
      <c r="D21" s="103"/>
      <c r="E21" s="103"/>
      <c r="F21" s="104"/>
      <c r="G21" s="103"/>
      <c r="H21" s="100"/>
      <c r="I21" s="105"/>
      <c r="J21" s="103"/>
      <c r="K21" s="103"/>
      <c r="L21" s="103"/>
      <c r="M21" s="103"/>
      <c r="N21" s="103"/>
      <c r="O21" s="106"/>
      <c r="P21" s="101"/>
      <c r="Q21" s="105"/>
      <c r="R21" s="97"/>
      <c r="S21" s="61"/>
    </row>
    <row r="22" spans="2:702" ht="15.75" customHeight="1">
      <c r="B22" s="63"/>
      <c r="C22" s="64" t="s">
        <v>41</v>
      </c>
      <c r="D22" s="98">
        <v>545</v>
      </c>
      <c r="E22" s="98">
        <v>761</v>
      </c>
      <c r="F22" s="98">
        <v>124</v>
      </c>
      <c r="G22" s="98">
        <v>437</v>
      </c>
      <c r="H22" s="86">
        <f>SUM(D22:G22)</f>
        <v>1867</v>
      </c>
      <c r="I22" s="102"/>
      <c r="J22" s="98">
        <v>315</v>
      </c>
      <c r="K22" s="98">
        <v>610</v>
      </c>
      <c r="L22" s="98">
        <v>3291</v>
      </c>
      <c r="M22" s="98">
        <v>435</v>
      </c>
      <c r="N22" s="98">
        <v>530</v>
      </c>
      <c r="O22" s="98">
        <v>14</v>
      </c>
      <c r="P22" s="88">
        <f t="shared" si="0"/>
        <v>5195</v>
      </c>
      <c r="Q22" s="102"/>
      <c r="R22" s="89">
        <f t="shared" si="1"/>
        <v>7062</v>
      </c>
    </row>
    <row r="23" spans="2:702" ht="15.75" customHeight="1">
      <c r="B23" s="63"/>
      <c r="C23" s="64" t="s">
        <v>27</v>
      </c>
      <c r="D23" s="98">
        <v>535</v>
      </c>
      <c r="E23" s="227">
        <v>156</v>
      </c>
      <c r="F23" s="227">
        <v>186</v>
      </c>
      <c r="G23" s="98">
        <v>167</v>
      </c>
      <c r="H23" s="86">
        <f>SUM(D23:G23)</f>
        <v>1044</v>
      </c>
      <c r="I23" s="102"/>
      <c r="J23" s="98">
        <v>377</v>
      </c>
      <c r="K23" s="98">
        <v>339</v>
      </c>
      <c r="L23" s="90">
        <v>0</v>
      </c>
      <c r="M23" s="98">
        <v>174</v>
      </c>
      <c r="N23" s="98">
        <v>560</v>
      </c>
      <c r="O23" s="98">
        <v>40</v>
      </c>
      <c r="P23" s="88">
        <f t="shared" si="0"/>
        <v>1490</v>
      </c>
      <c r="Q23" s="102"/>
      <c r="R23" s="89">
        <f t="shared" si="1"/>
        <v>2534</v>
      </c>
    </row>
    <row r="24" spans="2:702" ht="15.75" customHeight="1">
      <c r="B24" s="63"/>
      <c r="C24" s="64" t="s">
        <v>28</v>
      </c>
      <c r="D24" s="98">
        <v>18</v>
      </c>
      <c r="E24" s="98">
        <v>4</v>
      </c>
      <c r="F24" s="98">
        <v>0</v>
      </c>
      <c r="G24" s="98">
        <v>4</v>
      </c>
      <c r="H24" s="86">
        <f>SUM(D24:G24)</f>
        <v>26</v>
      </c>
      <c r="I24" s="102"/>
      <c r="J24" s="98">
        <v>11</v>
      </c>
      <c r="K24" s="98">
        <v>2</v>
      </c>
      <c r="L24" s="98">
        <v>0</v>
      </c>
      <c r="M24" s="98">
        <v>0</v>
      </c>
      <c r="N24" s="98">
        <v>6</v>
      </c>
      <c r="O24" s="98">
        <v>0</v>
      </c>
      <c r="P24" s="88">
        <f t="shared" si="0"/>
        <v>19</v>
      </c>
      <c r="Q24" s="102"/>
      <c r="R24" s="89">
        <f t="shared" si="1"/>
        <v>45</v>
      </c>
    </row>
    <row r="25" spans="2:702" ht="15.75" customHeight="1">
      <c r="B25" s="66" t="s">
        <v>232</v>
      </c>
      <c r="C25" s="64"/>
      <c r="D25" s="103"/>
      <c r="E25" s="103"/>
      <c r="F25" s="104"/>
      <c r="G25" s="103"/>
      <c r="H25" s="100"/>
      <c r="I25" s="105"/>
      <c r="J25" s="103"/>
      <c r="K25" s="103"/>
      <c r="L25" s="103"/>
      <c r="M25" s="103"/>
      <c r="N25" s="103"/>
      <c r="O25" s="104"/>
      <c r="P25" s="95"/>
      <c r="Q25" s="105"/>
      <c r="R25" s="97"/>
      <c r="S25" s="61"/>
    </row>
    <row r="26" spans="2:702" ht="15.75" customHeight="1">
      <c r="B26" s="63"/>
      <c r="C26" s="64" t="s">
        <v>41</v>
      </c>
      <c r="D26" s="98">
        <v>626</v>
      </c>
      <c r="E26" s="98">
        <v>762</v>
      </c>
      <c r="F26" s="98">
        <v>143</v>
      </c>
      <c r="G26" s="98">
        <v>529</v>
      </c>
      <c r="H26" s="86">
        <f>SUM(D26:G26)</f>
        <v>2060</v>
      </c>
      <c r="I26" s="102"/>
      <c r="J26" s="98">
        <v>356</v>
      </c>
      <c r="K26" s="98">
        <v>671</v>
      </c>
      <c r="L26" s="98">
        <v>3138</v>
      </c>
      <c r="M26" s="98">
        <v>360</v>
      </c>
      <c r="N26" s="98">
        <v>517</v>
      </c>
      <c r="O26" s="98">
        <v>22</v>
      </c>
      <c r="P26" s="88">
        <f t="shared" si="0"/>
        <v>5064</v>
      </c>
      <c r="Q26" s="102"/>
      <c r="R26" s="89">
        <f t="shared" si="1"/>
        <v>7124</v>
      </c>
    </row>
    <row r="27" spans="2:702" ht="15.75" customHeight="1">
      <c r="B27" s="63"/>
      <c r="C27" s="64" t="s">
        <v>27</v>
      </c>
      <c r="D27" s="98">
        <v>650</v>
      </c>
      <c r="E27" s="98">
        <v>140</v>
      </c>
      <c r="F27" s="98">
        <v>175</v>
      </c>
      <c r="G27" s="98">
        <v>187</v>
      </c>
      <c r="H27" s="86">
        <f>SUM(D27:G27)</f>
        <v>1152</v>
      </c>
      <c r="I27" s="102"/>
      <c r="J27" s="98">
        <v>297</v>
      </c>
      <c r="K27" s="98">
        <v>315</v>
      </c>
      <c r="L27" s="90">
        <v>0</v>
      </c>
      <c r="M27" s="98">
        <v>238</v>
      </c>
      <c r="N27" s="98">
        <v>543</v>
      </c>
      <c r="O27" s="98">
        <v>85</v>
      </c>
      <c r="P27" s="88">
        <f t="shared" si="0"/>
        <v>1478</v>
      </c>
      <c r="Q27" s="102"/>
      <c r="R27" s="89">
        <f t="shared" si="1"/>
        <v>2630</v>
      </c>
    </row>
    <row r="28" spans="2:702" ht="15.75" customHeight="1">
      <c r="B28" s="63"/>
      <c r="C28" s="64" t="s">
        <v>28</v>
      </c>
      <c r="D28" s="98">
        <v>45</v>
      </c>
      <c r="E28" s="98">
        <v>0</v>
      </c>
      <c r="F28" s="98">
        <v>0</v>
      </c>
      <c r="G28" s="98">
        <v>6</v>
      </c>
      <c r="H28" s="86">
        <f>SUM(D28:G28)</f>
        <v>51</v>
      </c>
      <c r="I28" s="102"/>
      <c r="J28" s="98">
        <v>4</v>
      </c>
      <c r="K28" s="98">
        <v>2</v>
      </c>
      <c r="L28" s="98">
        <v>1</v>
      </c>
      <c r="M28" s="98">
        <v>0</v>
      </c>
      <c r="N28" s="98">
        <v>2</v>
      </c>
      <c r="O28" s="98">
        <v>0</v>
      </c>
      <c r="P28" s="88">
        <f t="shared" si="0"/>
        <v>9</v>
      </c>
      <c r="Q28" s="102"/>
      <c r="R28" s="89">
        <f t="shared" si="1"/>
        <v>60</v>
      </c>
    </row>
    <row r="29" spans="2:702" ht="15.75" customHeight="1">
      <c r="B29" s="66" t="s">
        <v>233</v>
      </c>
      <c r="C29" s="64"/>
      <c r="D29" s="103"/>
      <c r="E29" s="103"/>
      <c r="F29" s="104"/>
      <c r="G29" s="103"/>
      <c r="H29" s="100"/>
      <c r="I29" s="105"/>
      <c r="J29" s="103"/>
      <c r="K29" s="103"/>
      <c r="L29" s="103"/>
      <c r="M29" s="103"/>
      <c r="N29" s="103"/>
      <c r="O29" s="106"/>
      <c r="P29" s="101"/>
      <c r="Q29" s="105"/>
      <c r="R29" s="97"/>
      <c r="S29" s="61"/>
    </row>
    <row r="30" spans="2:702" ht="15.75" customHeight="1">
      <c r="B30" s="63"/>
      <c r="C30" s="64" t="s">
        <v>41</v>
      </c>
      <c r="D30" s="98">
        <v>655</v>
      </c>
      <c r="E30" s="98">
        <v>759</v>
      </c>
      <c r="F30" s="98">
        <v>145</v>
      </c>
      <c r="G30" s="98">
        <v>506</v>
      </c>
      <c r="H30" s="86">
        <f>SUM(D30:G30)</f>
        <v>2065</v>
      </c>
      <c r="I30" s="102"/>
      <c r="J30" s="98">
        <v>328</v>
      </c>
      <c r="K30" s="98">
        <v>599</v>
      </c>
      <c r="L30" s="98">
        <v>3163</v>
      </c>
      <c r="M30" s="98">
        <v>343</v>
      </c>
      <c r="N30" s="98">
        <v>529</v>
      </c>
      <c r="O30" s="98">
        <v>30</v>
      </c>
      <c r="P30" s="88">
        <f t="shared" si="0"/>
        <v>4992</v>
      </c>
      <c r="Q30" s="102"/>
      <c r="R30" s="89">
        <f t="shared" si="1"/>
        <v>7057</v>
      </c>
    </row>
    <row r="31" spans="2:702" ht="15.75" customHeight="1">
      <c r="B31" s="63"/>
      <c r="C31" s="64" t="s">
        <v>27</v>
      </c>
      <c r="D31" s="98">
        <v>719</v>
      </c>
      <c r="E31" s="98">
        <v>136</v>
      </c>
      <c r="F31" s="98">
        <v>188</v>
      </c>
      <c r="G31" s="98">
        <v>174</v>
      </c>
      <c r="H31" s="86">
        <f>SUM(D31:G31)</f>
        <v>1217</v>
      </c>
      <c r="I31" s="102"/>
      <c r="J31" s="98">
        <v>371</v>
      </c>
      <c r="K31" s="98">
        <v>311</v>
      </c>
      <c r="L31" s="90">
        <v>0</v>
      </c>
      <c r="M31" s="98">
        <v>236</v>
      </c>
      <c r="N31" s="98">
        <v>628</v>
      </c>
      <c r="O31" s="98">
        <v>56</v>
      </c>
      <c r="P31" s="88">
        <f t="shared" si="0"/>
        <v>1602</v>
      </c>
      <c r="Q31" s="102"/>
      <c r="R31" s="89">
        <f t="shared" si="1"/>
        <v>2819</v>
      </c>
    </row>
    <row r="32" spans="2:702" ht="15.75" customHeight="1">
      <c r="B32" s="63"/>
      <c r="C32" s="64" t="s">
        <v>28</v>
      </c>
      <c r="D32" s="98">
        <v>30</v>
      </c>
      <c r="E32" s="98">
        <v>2</v>
      </c>
      <c r="F32" s="98">
        <v>0</v>
      </c>
      <c r="G32" s="98">
        <v>2</v>
      </c>
      <c r="H32" s="86">
        <f>SUM(D32:G32)</f>
        <v>34</v>
      </c>
      <c r="I32" s="102"/>
      <c r="J32" s="98">
        <v>11</v>
      </c>
      <c r="K32" s="98">
        <v>0</v>
      </c>
      <c r="L32" s="98">
        <v>0</v>
      </c>
      <c r="M32" s="98">
        <v>0</v>
      </c>
      <c r="N32" s="98">
        <v>2</v>
      </c>
      <c r="O32" s="98">
        <v>2</v>
      </c>
      <c r="P32" s="88">
        <f t="shared" si="0"/>
        <v>15</v>
      </c>
      <c r="Q32" s="102"/>
      <c r="R32" s="89">
        <f t="shared" si="1"/>
        <v>49</v>
      </c>
    </row>
    <row r="33" spans="2:19" ht="15.75" customHeight="1">
      <c r="B33" s="66" t="s">
        <v>234</v>
      </c>
      <c r="C33" s="64"/>
      <c r="D33" s="103"/>
      <c r="E33" s="103"/>
      <c r="F33" s="104"/>
      <c r="G33" s="103"/>
      <c r="H33" s="100"/>
      <c r="I33" s="105"/>
      <c r="J33" s="103"/>
      <c r="K33" s="103"/>
      <c r="L33" s="103"/>
      <c r="M33" s="103"/>
      <c r="N33" s="103"/>
      <c r="O33" s="104"/>
      <c r="P33" s="95"/>
      <c r="Q33" s="105"/>
      <c r="R33" s="97"/>
      <c r="S33" s="61"/>
    </row>
    <row r="34" spans="2:19" ht="15.75" customHeight="1">
      <c r="B34" s="63"/>
      <c r="C34" s="64" t="s">
        <v>41</v>
      </c>
      <c r="D34" s="98"/>
      <c r="E34" s="98"/>
      <c r="F34" s="98"/>
      <c r="G34" s="98"/>
      <c r="H34" s="86">
        <f>SUM(D34:G34)</f>
        <v>0</v>
      </c>
      <c r="I34" s="102"/>
      <c r="J34" s="98"/>
      <c r="K34" s="98"/>
      <c r="L34" s="98"/>
      <c r="M34" s="98"/>
      <c r="N34" s="98"/>
      <c r="O34" s="98"/>
      <c r="P34" s="88">
        <f t="shared" si="0"/>
        <v>0</v>
      </c>
      <c r="Q34" s="102"/>
      <c r="R34" s="89">
        <f t="shared" si="1"/>
        <v>0</v>
      </c>
    </row>
    <row r="35" spans="2:19" ht="15.75" customHeight="1">
      <c r="B35" s="63"/>
      <c r="C35" s="64" t="s">
        <v>27</v>
      </c>
      <c r="D35" s="98"/>
      <c r="E35" s="98"/>
      <c r="F35" s="98"/>
      <c r="G35" s="98"/>
      <c r="H35" s="86">
        <f>SUM(D35:G35)</f>
        <v>0</v>
      </c>
      <c r="I35" s="102"/>
      <c r="J35" s="98"/>
      <c r="K35" s="98"/>
      <c r="L35" s="90">
        <v>0</v>
      </c>
      <c r="M35" s="98"/>
      <c r="N35" s="98"/>
      <c r="O35" s="98"/>
      <c r="P35" s="88">
        <f t="shared" si="0"/>
        <v>0</v>
      </c>
      <c r="Q35" s="102"/>
      <c r="R35" s="89">
        <f t="shared" si="1"/>
        <v>0</v>
      </c>
    </row>
    <row r="36" spans="2:19" ht="15.75" customHeight="1">
      <c r="B36" s="63"/>
      <c r="C36" s="64" t="s">
        <v>28</v>
      </c>
      <c r="D36" s="98"/>
      <c r="E36" s="98"/>
      <c r="F36" s="98"/>
      <c r="G36" s="98"/>
      <c r="H36" s="86">
        <f>SUM(D36:G36)</f>
        <v>0</v>
      </c>
      <c r="I36" s="102"/>
      <c r="J36" s="98"/>
      <c r="K36" s="98"/>
      <c r="L36" s="98"/>
      <c r="M36" s="98"/>
      <c r="N36" s="98"/>
      <c r="O36" s="98"/>
      <c r="P36" s="88">
        <f t="shared" si="0"/>
        <v>0</v>
      </c>
      <c r="Q36" s="102"/>
      <c r="R36" s="89">
        <f t="shared" si="1"/>
        <v>0</v>
      </c>
    </row>
    <row r="37" spans="2:19" ht="15.75" customHeight="1">
      <c r="B37" s="66" t="s">
        <v>235</v>
      </c>
      <c r="C37" s="64"/>
      <c r="D37" s="103"/>
      <c r="E37" s="103"/>
      <c r="F37" s="104"/>
      <c r="G37" s="103"/>
      <c r="H37" s="100"/>
      <c r="I37" s="105"/>
      <c r="J37" s="103"/>
      <c r="K37" s="103"/>
      <c r="L37" s="103"/>
      <c r="M37" s="103"/>
      <c r="N37" s="103"/>
      <c r="O37" s="104"/>
      <c r="P37" s="95"/>
      <c r="Q37" s="105"/>
      <c r="R37" s="99"/>
      <c r="S37" s="61"/>
    </row>
    <row r="38" spans="2:19" ht="15.75" customHeight="1">
      <c r="B38" s="63"/>
      <c r="C38" s="64" t="s">
        <v>41</v>
      </c>
      <c r="D38" s="98"/>
      <c r="E38" s="98"/>
      <c r="F38" s="98"/>
      <c r="G38" s="98"/>
      <c r="H38" s="86">
        <f>SUM(D38:G38)</f>
        <v>0</v>
      </c>
      <c r="I38" s="102"/>
      <c r="J38" s="98"/>
      <c r="K38" s="98"/>
      <c r="L38" s="98"/>
      <c r="M38" s="98"/>
      <c r="N38" s="98"/>
      <c r="O38" s="98"/>
      <c r="P38" s="88">
        <f t="shared" si="0"/>
        <v>0</v>
      </c>
      <c r="Q38" s="102"/>
      <c r="R38" s="89">
        <f t="shared" si="1"/>
        <v>0</v>
      </c>
    </row>
    <row r="39" spans="2:19" ht="15.75" customHeight="1">
      <c r="B39" s="63"/>
      <c r="C39" s="64" t="s">
        <v>27</v>
      </c>
      <c r="D39" s="98"/>
      <c r="E39" s="98"/>
      <c r="F39" s="98"/>
      <c r="G39" s="98"/>
      <c r="H39" s="86">
        <f>SUM(D39:G39)</f>
        <v>0</v>
      </c>
      <c r="I39" s="102"/>
      <c r="J39" s="98"/>
      <c r="K39" s="98"/>
      <c r="L39" s="90">
        <v>0</v>
      </c>
      <c r="M39" s="98"/>
      <c r="N39" s="98"/>
      <c r="O39" s="98"/>
      <c r="P39" s="88">
        <f t="shared" si="0"/>
        <v>0</v>
      </c>
      <c r="Q39" s="102"/>
      <c r="R39" s="89">
        <f t="shared" si="1"/>
        <v>0</v>
      </c>
    </row>
    <row r="40" spans="2:19" ht="15.75" customHeight="1">
      <c r="B40" s="63"/>
      <c r="C40" s="64" t="s">
        <v>28</v>
      </c>
      <c r="D40" s="98"/>
      <c r="E40" s="98"/>
      <c r="F40" s="98"/>
      <c r="G40" s="98"/>
      <c r="H40" s="86">
        <f>SUM(D40:G40)</f>
        <v>0</v>
      </c>
      <c r="I40" s="102"/>
      <c r="J40" s="98"/>
      <c r="K40" s="98"/>
      <c r="L40" s="98"/>
      <c r="M40" s="98"/>
      <c r="N40" s="98"/>
      <c r="O40" s="98"/>
      <c r="P40" s="88">
        <f t="shared" si="0"/>
        <v>0</v>
      </c>
      <c r="Q40" s="102"/>
      <c r="R40" s="89">
        <f t="shared" si="1"/>
        <v>0</v>
      </c>
    </row>
    <row r="41" spans="2:19" ht="15.75" customHeight="1">
      <c r="B41" s="66" t="s">
        <v>236</v>
      </c>
      <c r="C41" s="64"/>
      <c r="D41" s="103"/>
      <c r="E41" s="103"/>
      <c r="F41" s="104"/>
      <c r="G41" s="103"/>
      <c r="H41" s="100"/>
      <c r="I41" s="105"/>
      <c r="J41" s="103"/>
      <c r="K41" s="103"/>
      <c r="L41" s="103"/>
      <c r="M41" s="103"/>
      <c r="N41" s="103"/>
      <c r="O41" s="104"/>
      <c r="P41" s="95"/>
      <c r="Q41" s="102"/>
      <c r="R41" s="97"/>
    </row>
    <row r="42" spans="2:19" ht="15.75" customHeight="1">
      <c r="B42" s="63"/>
      <c r="C42" s="64" t="s">
        <v>41</v>
      </c>
      <c r="D42" s="98"/>
      <c r="E42" s="98"/>
      <c r="F42" s="98"/>
      <c r="G42" s="98"/>
      <c r="H42" s="86">
        <f>SUM(D42:G42)</f>
        <v>0</v>
      </c>
      <c r="I42" s="102"/>
      <c r="J42" s="98"/>
      <c r="K42" s="98"/>
      <c r="L42" s="98"/>
      <c r="M42" s="98"/>
      <c r="N42" s="98"/>
      <c r="O42" s="98"/>
      <c r="P42" s="88">
        <f t="shared" si="0"/>
        <v>0</v>
      </c>
      <c r="Q42" s="102"/>
      <c r="R42" s="89">
        <f t="shared" si="1"/>
        <v>0</v>
      </c>
    </row>
    <row r="43" spans="2:19" ht="15.75" customHeight="1">
      <c r="B43" s="63"/>
      <c r="C43" s="64" t="s">
        <v>27</v>
      </c>
      <c r="D43" s="98"/>
      <c r="E43" s="98"/>
      <c r="F43" s="98"/>
      <c r="G43" s="98"/>
      <c r="H43" s="86">
        <f>SUM(D43:G43)</f>
        <v>0</v>
      </c>
      <c r="I43" s="102"/>
      <c r="J43" s="98"/>
      <c r="K43" s="98"/>
      <c r="L43" s="90">
        <v>0</v>
      </c>
      <c r="M43" s="98"/>
      <c r="N43" s="98"/>
      <c r="O43" s="98"/>
      <c r="P43" s="88">
        <f t="shared" si="0"/>
        <v>0</v>
      </c>
      <c r="Q43" s="102"/>
      <c r="R43" s="89">
        <f t="shared" si="1"/>
        <v>0</v>
      </c>
    </row>
    <row r="44" spans="2:19" ht="15.75" customHeight="1">
      <c r="B44" s="63"/>
      <c r="C44" s="64" t="s">
        <v>28</v>
      </c>
      <c r="D44" s="98"/>
      <c r="E44" s="98"/>
      <c r="F44" s="98"/>
      <c r="G44" s="98"/>
      <c r="H44" s="86">
        <f>SUM(D44:G44)</f>
        <v>0</v>
      </c>
      <c r="I44" s="102"/>
      <c r="J44" s="98"/>
      <c r="K44" s="98"/>
      <c r="L44" s="98"/>
      <c r="M44" s="98"/>
      <c r="N44" s="98"/>
      <c r="O44" s="98"/>
      <c r="P44" s="88">
        <f t="shared" si="0"/>
        <v>0</v>
      </c>
      <c r="Q44" s="102"/>
      <c r="R44" s="89">
        <f t="shared" si="1"/>
        <v>0</v>
      </c>
    </row>
    <row r="45" spans="2:19" ht="15.75" customHeight="1">
      <c r="B45" s="66" t="s">
        <v>237</v>
      </c>
      <c r="C45" s="64"/>
      <c r="D45" s="103"/>
      <c r="E45" s="103"/>
      <c r="F45" s="104"/>
      <c r="G45" s="103"/>
      <c r="H45" s="100"/>
      <c r="I45" s="105"/>
      <c r="J45" s="103"/>
      <c r="K45" s="103"/>
      <c r="L45" s="103"/>
      <c r="M45" s="103"/>
      <c r="N45" s="103"/>
      <c r="O45" s="104"/>
      <c r="P45" s="95"/>
      <c r="Q45" s="105"/>
      <c r="R45" s="99"/>
      <c r="S45" s="61"/>
    </row>
    <row r="46" spans="2:19" ht="15.75" customHeight="1">
      <c r="B46" s="63"/>
      <c r="C46" s="64" t="s">
        <v>41</v>
      </c>
      <c r="D46" s="98"/>
      <c r="E46" s="98"/>
      <c r="F46" s="98"/>
      <c r="G46" s="98"/>
      <c r="H46" s="86">
        <f>SUM(D46:G46)</f>
        <v>0</v>
      </c>
      <c r="I46" s="102"/>
      <c r="J46" s="98"/>
      <c r="K46" s="98"/>
      <c r="L46" s="98"/>
      <c r="M46" s="98"/>
      <c r="N46" s="98"/>
      <c r="O46" s="98"/>
      <c r="P46" s="88">
        <f t="shared" si="0"/>
        <v>0</v>
      </c>
      <c r="Q46" s="102"/>
      <c r="R46" s="89">
        <f t="shared" si="1"/>
        <v>0</v>
      </c>
    </row>
    <row r="47" spans="2:19" ht="15.75" customHeight="1">
      <c r="B47" s="63"/>
      <c r="C47" s="64" t="s">
        <v>27</v>
      </c>
      <c r="D47" s="98"/>
      <c r="E47" s="98"/>
      <c r="F47" s="98"/>
      <c r="G47" s="98"/>
      <c r="H47" s="86">
        <f>SUM(D47:G47)</f>
        <v>0</v>
      </c>
      <c r="I47" s="102"/>
      <c r="J47" s="98"/>
      <c r="K47" s="98"/>
      <c r="L47" s="90">
        <v>0</v>
      </c>
      <c r="M47" s="98"/>
      <c r="N47" s="98"/>
      <c r="O47" s="98"/>
      <c r="P47" s="88">
        <f t="shared" si="0"/>
        <v>0</v>
      </c>
      <c r="Q47" s="102"/>
      <c r="R47" s="89">
        <f t="shared" si="1"/>
        <v>0</v>
      </c>
    </row>
    <row r="48" spans="2:19" ht="15.75" customHeight="1">
      <c r="B48" s="63"/>
      <c r="C48" s="64" t="s">
        <v>28</v>
      </c>
      <c r="D48" s="98"/>
      <c r="E48" s="98"/>
      <c r="F48" s="98"/>
      <c r="G48" s="98"/>
      <c r="H48" s="86">
        <f>SUM(D48:G48)</f>
        <v>0</v>
      </c>
      <c r="I48" s="102"/>
      <c r="J48" s="98"/>
      <c r="K48" s="98"/>
      <c r="L48" s="98"/>
      <c r="M48" s="98"/>
      <c r="N48" s="98"/>
      <c r="O48" s="98"/>
      <c r="P48" s="88">
        <f t="shared" si="0"/>
        <v>0</v>
      </c>
      <c r="Q48" s="102"/>
      <c r="R48" s="89">
        <f t="shared" si="1"/>
        <v>0</v>
      </c>
    </row>
    <row r="49" spans="1:19" ht="15.75" customHeight="1">
      <c r="A49" s="73"/>
      <c r="B49" s="66" t="s">
        <v>238</v>
      </c>
      <c r="C49" s="64"/>
      <c r="D49" s="103"/>
      <c r="E49" s="103"/>
      <c r="F49" s="104"/>
      <c r="G49" s="103"/>
      <c r="H49" s="100"/>
      <c r="I49" s="105"/>
      <c r="J49" s="103"/>
      <c r="K49" s="103"/>
      <c r="L49" s="103"/>
      <c r="M49" s="103"/>
      <c r="N49" s="103"/>
      <c r="O49" s="104"/>
      <c r="P49" s="95"/>
      <c r="Q49" s="105"/>
      <c r="R49" s="97"/>
      <c r="S49" s="61"/>
    </row>
    <row r="50" spans="1:19" ht="15.75" customHeight="1">
      <c r="B50" s="63"/>
      <c r="C50" s="64" t="s">
        <v>41</v>
      </c>
      <c r="D50" s="98"/>
      <c r="E50" s="98"/>
      <c r="F50" s="98"/>
      <c r="G50" s="98"/>
      <c r="H50" s="86">
        <f>SUM(D50:G50)</f>
        <v>0</v>
      </c>
      <c r="I50" s="102"/>
      <c r="J50" s="98"/>
      <c r="K50" s="98"/>
      <c r="L50" s="98"/>
      <c r="M50" s="98"/>
      <c r="N50" s="98"/>
      <c r="O50" s="98"/>
      <c r="P50" s="88">
        <f t="shared" si="0"/>
        <v>0</v>
      </c>
      <c r="Q50" s="102"/>
      <c r="R50" s="89">
        <f t="shared" si="1"/>
        <v>0</v>
      </c>
    </row>
    <row r="51" spans="1:19" ht="15.75" customHeight="1">
      <c r="B51" s="63"/>
      <c r="C51" s="64" t="s">
        <v>27</v>
      </c>
      <c r="D51" s="98"/>
      <c r="E51" s="98"/>
      <c r="F51" s="98"/>
      <c r="G51" s="98"/>
      <c r="H51" s="86">
        <f>SUM(D51:G51)</f>
        <v>0</v>
      </c>
      <c r="I51" s="102"/>
      <c r="J51" s="98"/>
      <c r="K51" s="98"/>
      <c r="L51" s="90">
        <v>0</v>
      </c>
      <c r="M51" s="98"/>
      <c r="N51" s="98"/>
      <c r="O51" s="98"/>
      <c r="P51" s="88">
        <f t="shared" si="0"/>
        <v>0</v>
      </c>
      <c r="Q51" s="102"/>
      <c r="R51" s="89">
        <f t="shared" si="1"/>
        <v>0</v>
      </c>
    </row>
    <row r="52" spans="1:19" ht="15.75" customHeight="1">
      <c r="B52" s="63"/>
      <c r="C52" s="64" t="s">
        <v>28</v>
      </c>
      <c r="D52" s="98"/>
      <c r="E52" s="98"/>
      <c r="F52" s="98"/>
      <c r="G52" s="98"/>
      <c r="H52" s="86">
        <f>SUM(D52:G52)</f>
        <v>0</v>
      </c>
      <c r="I52" s="102"/>
      <c r="J52" s="98"/>
      <c r="K52" s="98"/>
      <c r="L52" s="98"/>
      <c r="M52" s="98"/>
      <c r="N52" s="98"/>
      <c r="O52" s="98"/>
      <c r="P52" s="88">
        <f t="shared" si="0"/>
        <v>0</v>
      </c>
      <c r="Q52" s="102"/>
      <c r="R52" s="89">
        <f t="shared" si="1"/>
        <v>0</v>
      </c>
    </row>
    <row r="53" spans="1:19" ht="15.75" customHeight="1">
      <c r="A53" s="65"/>
      <c r="B53" s="66" t="s">
        <v>239</v>
      </c>
      <c r="C53" s="64"/>
      <c r="D53" s="93"/>
      <c r="E53" s="93"/>
      <c r="F53" s="94"/>
      <c r="G53" s="93"/>
      <c r="H53" s="93"/>
      <c r="I53" s="87"/>
      <c r="J53" s="93"/>
      <c r="K53" s="93"/>
      <c r="L53" s="93"/>
      <c r="M53" s="93"/>
      <c r="N53" s="93"/>
      <c r="O53" s="94"/>
      <c r="P53" s="95"/>
      <c r="Q53" s="96"/>
      <c r="R53" s="97"/>
      <c r="S53" s="61"/>
    </row>
    <row r="54" spans="1:19" ht="15.75" customHeight="1">
      <c r="B54" s="63"/>
      <c r="C54" s="64" t="s">
        <v>41</v>
      </c>
      <c r="D54" s="98"/>
      <c r="E54" s="98"/>
      <c r="F54" s="98"/>
      <c r="G54" s="98"/>
      <c r="H54" s="86">
        <f>SUM(D54:G54)</f>
        <v>0</v>
      </c>
      <c r="I54" s="87"/>
      <c r="J54" s="98"/>
      <c r="K54" s="98"/>
      <c r="L54" s="98"/>
      <c r="M54" s="98"/>
      <c r="N54" s="98"/>
      <c r="O54" s="98"/>
      <c r="P54" s="88">
        <f>SUM(J54:O54)</f>
        <v>0</v>
      </c>
      <c r="Q54" s="87"/>
      <c r="R54" s="89">
        <f>H54+P54</f>
        <v>0</v>
      </c>
    </row>
    <row r="55" spans="1:19" ht="15.75" customHeight="1">
      <c r="B55" s="63"/>
      <c r="C55" s="64" t="s">
        <v>27</v>
      </c>
      <c r="D55" s="98"/>
      <c r="E55" s="98"/>
      <c r="F55" s="98"/>
      <c r="G55" s="98"/>
      <c r="H55" s="86">
        <f>SUM(D55:G55)</f>
        <v>0</v>
      </c>
      <c r="I55" s="87"/>
      <c r="J55" s="98"/>
      <c r="K55" s="98"/>
      <c r="L55" s="90">
        <v>0</v>
      </c>
      <c r="M55" s="98"/>
      <c r="N55" s="98"/>
      <c r="O55" s="98"/>
      <c r="P55" s="88">
        <f>SUM(J55:O55)</f>
        <v>0</v>
      </c>
      <c r="Q55" s="87"/>
      <c r="R55" s="89">
        <f>H55+P55</f>
        <v>0</v>
      </c>
    </row>
    <row r="56" spans="1:19" ht="15.75" customHeight="1">
      <c r="B56" s="63"/>
      <c r="C56" s="64" t="s">
        <v>28</v>
      </c>
      <c r="D56" s="98"/>
      <c r="E56" s="98"/>
      <c r="F56" s="98"/>
      <c r="G56" s="98"/>
      <c r="H56" s="90">
        <f>SUM(D56:G56)</f>
        <v>0</v>
      </c>
      <c r="I56" s="87"/>
      <c r="J56" s="98"/>
      <c r="K56" s="98"/>
      <c r="L56" s="98"/>
      <c r="M56" s="98"/>
      <c r="N56" s="98"/>
      <c r="O56" s="98"/>
      <c r="P56" s="88">
        <f>SUM(J56:O56)</f>
        <v>0</v>
      </c>
      <c r="Q56" s="87"/>
      <c r="R56" s="89">
        <f>H56+P56</f>
        <v>0</v>
      </c>
    </row>
    <row r="57" spans="1:19" ht="15.75" customHeight="1">
      <c r="B57" s="66" t="s">
        <v>240</v>
      </c>
      <c r="C57" s="64"/>
      <c r="D57" s="93"/>
      <c r="E57" s="93"/>
      <c r="F57" s="94"/>
      <c r="G57" s="93"/>
      <c r="H57" s="93"/>
      <c r="I57" s="87"/>
      <c r="J57" s="93"/>
      <c r="K57" s="93"/>
      <c r="L57" s="93"/>
      <c r="M57" s="93"/>
      <c r="N57" s="93"/>
      <c r="O57" s="94"/>
      <c r="P57" s="95"/>
      <c r="Q57" s="96"/>
      <c r="R57" s="99"/>
      <c r="S57" s="61"/>
    </row>
    <row r="58" spans="1:19" ht="15.75" customHeight="1">
      <c r="B58" s="63"/>
      <c r="C58" s="64" t="s">
        <v>41</v>
      </c>
      <c r="D58" s="98"/>
      <c r="E58" s="98"/>
      <c r="F58" s="98"/>
      <c r="G58" s="98"/>
      <c r="H58" s="86">
        <f>SUM(D58:G58)</f>
        <v>0</v>
      </c>
      <c r="I58" s="87"/>
      <c r="J58" s="98"/>
      <c r="K58" s="98"/>
      <c r="L58" s="98"/>
      <c r="M58" s="98"/>
      <c r="N58" s="98"/>
      <c r="O58" s="98"/>
      <c r="P58" s="88">
        <f>SUM(J58:O58)</f>
        <v>0</v>
      </c>
      <c r="Q58" s="87"/>
      <c r="R58" s="89">
        <f>H58+P58</f>
        <v>0</v>
      </c>
    </row>
    <row r="59" spans="1:19" ht="15.75" customHeight="1">
      <c r="B59" s="63"/>
      <c r="C59" s="64" t="s">
        <v>27</v>
      </c>
      <c r="D59" s="98"/>
      <c r="E59" s="98"/>
      <c r="F59" s="98"/>
      <c r="G59" s="98"/>
      <c r="H59" s="86">
        <f>SUM(D59:G59)</f>
        <v>0</v>
      </c>
      <c r="I59" s="87"/>
      <c r="J59" s="227"/>
      <c r="K59" s="98"/>
      <c r="L59" s="90">
        <v>0</v>
      </c>
      <c r="M59" s="98"/>
      <c r="N59" s="98"/>
      <c r="O59" s="98"/>
      <c r="P59" s="88">
        <f>SUM(J59:O59)</f>
        <v>0</v>
      </c>
      <c r="Q59" s="87"/>
      <c r="R59" s="89">
        <f>H59+P59</f>
        <v>0</v>
      </c>
    </row>
    <row r="60" spans="1:19" ht="15.75" customHeight="1">
      <c r="B60" s="63"/>
      <c r="C60" s="64" t="s">
        <v>28</v>
      </c>
      <c r="D60" s="98"/>
      <c r="E60" s="98"/>
      <c r="F60" s="98"/>
      <c r="G60" s="98"/>
      <c r="H60" s="86">
        <f>SUM(D60:G60)</f>
        <v>0</v>
      </c>
      <c r="I60" s="87"/>
      <c r="J60" s="98"/>
      <c r="K60" s="98"/>
      <c r="L60" s="98"/>
      <c r="M60" s="98"/>
      <c r="N60" s="98"/>
      <c r="O60" s="98"/>
      <c r="P60" s="88">
        <f>SUM(J60:O60)</f>
        <v>0</v>
      </c>
      <c r="Q60" s="87"/>
      <c r="R60" s="89">
        <f>H60+P60</f>
        <v>0</v>
      </c>
    </row>
    <row r="61" spans="1:19" ht="15.75" customHeight="1">
      <c r="B61" s="66" t="s">
        <v>241</v>
      </c>
      <c r="C61" s="64"/>
      <c r="D61" s="93"/>
      <c r="E61" s="93"/>
      <c r="F61" s="94"/>
      <c r="G61" s="93"/>
      <c r="H61" s="100"/>
      <c r="I61" s="96"/>
      <c r="J61" s="93"/>
      <c r="K61" s="93"/>
      <c r="L61" s="93"/>
      <c r="M61" s="93"/>
      <c r="N61" s="93"/>
      <c r="O61" s="94"/>
      <c r="P61" s="95"/>
      <c r="Q61" s="96"/>
      <c r="R61" s="97"/>
      <c r="S61" s="61"/>
    </row>
    <row r="62" spans="1:19" ht="15.75" customHeight="1">
      <c r="B62" s="63"/>
      <c r="C62" s="64" t="s">
        <v>41</v>
      </c>
      <c r="D62" s="98"/>
      <c r="E62" s="98"/>
      <c r="F62" s="98"/>
      <c r="G62" s="98"/>
      <c r="H62" s="86">
        <f>SUM(D62:G62)</f>
        <v>0</v>
      </c>
      <c r="I62" s="87"/>
      <c r="J62" s="98"/>
      <c r="K62" s="98"/>
      <c r="L62" s="98"/>
      <c r="M62" s="98"/>
      <c r="N62" s="98"/>
      <c r="O62" s="98"/>
      <c r="P62" s="88">
        <f>SUM(J62:O62)</f>
        <v>0</v>
      </c>
      <c r="Q62" s="87"/>
      <c r="R62" s="89">
        <f>H62+P62</f>
        <v>0</v>
      </c>
    </row>
    <row r="63" spans="1:19" ht="15.75" customHeight="1">
      <c r="B63" s="63"/>
      <c r="C63" s="64" t="s">
        <v>27</v>
      </c>
      <c r="D63" s="98"/>
      <c r="E63" s="98"/>
      <c r="F63" s="98"/>
      <c r="G63" s="98"/>
      <c r="H63" s="86">
        <f>SUM(D63:G63)</f>
        <v>0</v>
      </c>
      <c r="I63" s="87"/>
      <c r="J63" s="98"/>
      <c r="K63" s="98"/>
      <c r="L63" s="90">
        <v>0</v>
      </c>
      <c r="M63" s="98"/>
      <c r="N63" s="98"/>
      <c r="O63" s="98"/>
      <c r="P63" s="88">
        <f>SUM(J63:O63)</f>
        <v>0</v>
      </c>
      <c r="Q63" s="87"/>
      <c r="R63" s="89">
        <f>H63+P63</f>
        <v>0</v>
      </c>
    </row>
    <row r="64" spans="1:19" ht="15.75" customHeight="1">
      <c r="B64" s="63"/>
      <c r="C64" s="64" t="s">
        <v>28</v>
      </c>
      <c r="D64" s="98"/>
      <c r="E64" s="98"/>
      <c r="F64" s="98"/>
      <c r="G64" s="98"/>
      <c r="H64" s="86">
        <f>SUM(D64:G64)</f>
        <v>0</v>
      </c>
      <c r="I64" s="87"/>
      <c r="J64" s="98"/>
      <c r="K64" s="98"/>
      <c r="L64" s="98"/>
      <c r="M64" s="98"/>
      <c r="N64" s="98"/>
      <c r="O64" s="98"/>
      <c r="P64" s="88">
        <f>SUM(J64:O64)</f>
        <v>0</v>
      </c>
      <c r="Q64" s="87"/>
      <c r="R64" s="89">
        <f>H64+P64</f>
        <v>0</v>
      </c>
    </row>
    <row r="65" spans="2:24" ht="15.75" customHeight="1">
      <c r="B65" s="57" t="s">
        <v>3</v>
      </c>
      <c r="C65" s="64"/>
      <c r="D65" s="225"/>
      <c r="E65" s="225"/>
      <c r="F65" s="226"/>
      <c r="G65" s="225"/>
      <c r="H65" s="100"/>
      <c r="I65" s="105"/>
      <c r="J65" s="103"/>
      <c r="K65" s="103"/>
      <c r="L65" s="103"/>
      <c r="M65" s="103"/>
      <c r="N65" s="103"/>
      <c r="O65" s="104"/>
      <c r="P65" s="95"/>
      <c r="Q65" s="105"/>
      <c r="R65" s="97"/>
      <c r="S65" s="61"/>
    </row>
    <row r="66" spans="2:24" ht="15.75" customHeight="1">
      <c r="C66" s="64" t="s">
        <v>41</v>
      </c>
      <c r="D66" s="92">
        <f t="shared" ref="D66:G68" si="2">SUM(D54+D58+D62+D18+D22+D26+D30+D34+D38+D42+D46+D50)</f>
        <v>2508</v>
      </c>
      <c r="E66" s="92">
        <f t="shared" si="2"/>
        <v>3111</v>
      </c>
      <c r="F66" s="92">
        <f t="shared" si="2"/>
        <v>548</v>
      </c>
      <c r="G66" s="92">
        <f t="shared" si="2"/>
        <v>1989</v>
      </c>
      <c r="H66" s="107">
        <f>SUM(D66:G66)</f>
        <v>8156</v>
      </c>
      <c r="I66" s="108"/>
      <c r="J66" s="92">
        <f t="shared" ref="J66:O68" si="3">SUM(J54+J58+J62+J18+J22+J26+J30+J34+J38+J42+J46+J50)</f>
        <v>1361</v>
      </c>
      <c r="K66" s="92">
        <f t="shared" si="3"/>
        <v>2576</v>
      </c>
      <c r="L66" s="92">
        <f t="shared" si="3"/>
        <v>13002</v>
      </c>
      <c r="M66" s="92">
        <f t="shared" si="3"/>
        <v>1542</v>
      </c>
      <c r="N66" s="92">
        <f t="shared" si="3"/>
        <v>2141</v>
      </c>
      <c r="O66" s="92">
        <f t="shared" si="3"/>
        <v>106</v>
      </c>
      <c r="P66" s="88">
        <f t="shared" si="0"/>
        <v>20728</v>
      </c>
      <c r="Q66" s="102"/>
      <c r="R66" s="89">
        <f t="shared" si="1"/>
        <v>28884</v>
      </c>
    </row>
    <row r="67" spans="2:24" ht="15.75" customHeight="1">
      <c r="C67" s="64" t="s">
        <v>27</v>
      </c>
      <c r="D67" s="92">
        <f t="shared" si="2"/>
        <v>2583</v>
      </c>
      <c r="E67" s="92">
        <f t="shared" si="2"/>
        <v>574</v>
      </c>
      <c r="F67" s="92">
        <f t="shared" si="2"/>
        <v>829</v>
      </c>
      <c r="G67" s="92">
        <f t="shared" si="2"/>
        <v>742</v>
      </c>
      <c r="H67" s="107">
        <f>SUM(D67:G67)</f>
        <v>4728</v>
      </c>
      <c r="I67" s="108"/>
      <c r="J67" s="92">
        <f t="shared" si="3"/>
        <v>1470</v>
      </c>
      <c r="K67" s="92">
        <f t="shared" si="3"/>
        <v>1343</v>
      </c>
      <c r="L67" s="92">
        <f t="shared" si="3"/>
        <v>0</v>
      </c>
      <c r="M67" s="92">
        <f t="shared" si="3"/>
        <v>872</v>
      </c>
      <c r="N67" s="92">
        <f t="shared" si="3"/>
        <v>2369</v>
      </c>
      <c r="O67" s="92">
        <f t="shared" si="3"/>
        <v>237</v>
      </c>
      <c r="P67" s="88">
        <f t="shared" si="0"/>
        <v>6291</v>
      </c>
      <c r="Q67" s="102"/>
      <c r="R67" s="89">
        <f t="shared" si="1"/>
        <v>11019</v>
      </c>
    </row>
    <row r="68" spans="2:24" ht="15.75" customHeight="1">
      <c r="C68" s="64" t="s">
        <v>28</v>
      </c>
      <c r="D68" s="92">
        <f t="shared" si="2"/>
        <v>128</v>
      </c>
      <c r="E68" s="92">
        <f t="shared" si="2"/>
        <v>8</v>
      </c>
      <c r="F68" s="92">
        <f t="shared" si="2"/>
        <v>0</v>
      </c>
      <c r="G68" s="92">
        <f t="shared" si="2"/>
        <v>15</v>
      </c>
      <c r="H68" s="107">
        <f>SUM(D68:G68)</f>
        <v>151</v>
      </c>
      <c r="I68" s="109"/>
      <c r="J68" s="92">
        <f t="shared" si="3"/>
        <v>35</v>
      </c>
      <c r="K68" s="92">
        <f t="shared" si="3"/>
        <v>5</v>
      </c>
      <c r="L68" s="92">
        <f t="shared" si="3"/>
        <v>1</v>
      </c>
      <c r="M68" s="92">
        <f t="shared" si="3"/>
        <v>0</v>
      </c>
      <c r="N68" s="92">
        <f t="shared" si="3"/>
        <v>13</v>
      </c>
      <c r="O68" s="92">
        <f t="shared" si="3"/>
        <v>5</v>
      </c>
      <c r="P68" s="110">
        <f t="shared" si="0"/>
        <v>59</v>
      </c>
      <c r="Q68" s="102"/>
      <c r="R68" s="111">
        <f t="shared" si="1"/>
        <v>210</v>
      </c>
    </row>
    <row r="69" spans="2:24" ht="15.75" customHeight="1">
      <c r="B69" s="57" t="s">
        <v>127</v>
      </c>
      <c r="C69" s="64"/>
      <c r="D69" s="70"/>
      <c r="E69" s="70"/>
      <c r="F69" s="71"/>
      <c r="G69" s="70"/>
      <c r="H69" s="69"/>
      <c r="I69" s="72"/>
      <c r="J69" s="70"/>
      <c r="K69" s="70"/>
      <c r="L69" s="70"/>
      <c r="M69" s="70"/>
      <c r="N69" s="70"/>
      <c r="O69" s="71"/>
      <c r="P69" s="67"/>
      <c r="Q69" s="72"/>
      <c r="R69" s="68"/>
    </row>
    <row r="70" spans="2:24">
      <c r="C70" s="64" t="s">
        <v>41</v>
      </c>
      <c r="D70" s="131">
        <f t="shared" ref="D70:H72" si="4">D66/D14</f>
        <v>0.27260869565217394</v>
      </c>
      <c r="E70" s="131">
        <f t="shared" si="4"/>
        <v>0.31109999999999999</v>
      </c>
      <c r="F70" s="131">
        <f t="shared" si="4"/>
        <v>0.30444444444444446</v>
      </c>
      <c r="G70" s="131">
        <f t="shared" si="4"/>
        <v>0.26519999999999999</v>
      </c>
      <c r="H70" s="132">
        <f t="shared" si="4"/>
        <v>0.28617543859649125</v>
      </c>
      <c r="I70" s="133"/>
      <c r="J70" s="131">
        <f t="shared" ref="J70:P70" si="5">J66/J14</f>
        <v>0.2430357142857143</v>
      </c>
      <c r="K70" s="131">
        <f t="shared" si="5"/>
        <v>0.36799999999999999</v>
      </c>
      <c r="L70" s="131">
        <f t="shared" si="5"/>
        <v>0.2364</v>
      </c>
      <c r="M70" s="131">
        <f t="shared" si="5"/>
        <v>0.30840000000000001</v>
      </c>
      <c r="N70" s="131">
        <f t="shared" si="5"/>
        <v>0.29736111111111113</v>
      </c>
      <c r="O70" s="131">
        <f t="shared" si="5"/>
        <v>0.30285714285714288</v>
      </c>
      <c r="P70" s="134">
        <f t="shared" si="5"/>
        <v>0.25861509669369931</v>
      </c>
      <c r="Q70" s="135"/>
      <c r="R70" s="136">
        <f>R66/R14</f>
        <v>0.26584445467096179</v>
      </c>
    </row>
    <row r="71" spans="2:24">
      <c r="C71" s="64" t="s">
        <v>27</v>
      </c>
      <c r="D71" s="131">
        <f t="shared" si="4"/>
        <v>0.32287500000000002</v>
      </c>
      <c r="E71" s="131">
        <f t="shared" si="4"/>
        <v>0.27333333333333332</v>
      </c>
      <c r="F71" s="131">
        <f t="shared" si="4"/>
        <v>0.31884615384615383</v>
      </c>
      <c r="G71" s="131">
        <f t="shared" si="4"/>
        <v>0.35333333333333333</v>
      </c>
      <c r="H71" s="132">
        <f t="shared" si="4"/>
        <v>0.31945945945945947</v>
      </c>
      <c r="I71" s="133"/>
      <c r="J71" s="131">
        <f>J67/J15</f>
        <v>0.21940298507462686</v>
      </c>
      <c r="K71" s="131">
        <f>K67/K15</f>
        <v>0.37305555555555553</v>
      </c>
      <c r="L71" s="131">
        <v>0</v>
      </c>
      <c r="M71" s="131">
        <f t="shared" ref="M71:P72" si="6">M67/M15</f>
        <v>0.436</v>
      </c>
      <c r="N71" s="131">
        <f t="shared" si="6"/>
        <v>0.27229885057471265</v>
      </c>
      <c r="O71" s="131">
        <f t="shared" si="6"/>
        <v>0.47399999999999998</v>
      </c>
      <c r="P71" s="134">
        <f t="shared" si="6"/>
        <v>0.29260465116279072</v>
      </c>
      <c r="Q71" s="135"/>
      <c r="R71" s="136">
        <f>R67/R15</f>
        <v>0.30355371900826444</v>
      </c>
    </row>
    <row r="72" spans="2:24">
      <c r="C72" s="64" t="s">
        <v>28</v>
      </c>
      <c r="D72" s="131">
        <f t="shared" si="4"/>
        <v>0.25600000000000001</v>
      </c>
      <c r="E72" s="131">
        <f t="shared" si="4"/>
        <v>0.32</v>
      </c>
      <c r="F72" s="131">
        <f t="shared" si="4"/>
        <v>0</v>
      </c>
      <c r="G72" s="131">
        <f t="shared" si="4"/>
        <v>0.5</v>
      </c>
      <c r="H72" s="132">
        <f t="shared" si="4"/>
        <v>0.27060931899641577</v>
      </c>
      <c r="I72" s="137"/>
      <c r="J72" s="131">
        <f>J68/J16</f>
        <v>0.35</v>
      </c>
      <c r="K72" s="131">
        <f>K68/K16</f>
        <v>0.25</v>
      </c>
      <c r="L72" s="131">
        <f>L68/L16</f>
        <v>6.6666666666666666E-2</v>
      </c>
      <c r="M72" s="131">
        <f t="shared" si="6"/>
        <v>0</v>
      </c>
      <c r="N72" s="131">
        <f t="shared" si="6"/>
        <v>0.37142857142857144</v>
      </c>
      <c r="O72" s="131">
        <f t="shared" si="6"/>
        <v>0.2</v>
      </c>
      <c r="P72" s="138">
        <f t="shared" si="6"/>
        <v>0.28780487804878047</v>
      </c>
      <c r="Q72" s="135"/>
      <c r="R72" s="139">
        <f>R68/R16</f>
        <v>0.27522935779816515</v>
      </c>
    </row>
    <row r="73" spans="2:24" ht="11.25" customHeight="1">
      <c r="S73" s="27"/>
      <c r="T73" s="27"/>
      <c r="U73" s="27"/>
    </row>
    <row r="74" spans="2:24" ht="11.25" customHeight="1">
      <c r="S74" s="27"/>
      <c r="T74" s="27"/>
      <c r="U74" s="27"/>
    </row>
    <row r="75" spans="2:24" ht="11.25" customHeight="1">
      <c r="S75" s="27"/>
      <c r="T75" s="27"/>
      <c r="U75" s="27"/>
    </row>
    <row r="76" spans="2:24" ht="15.6">
      <c r="S76" s="19"/>
      <c r="T76" s="24"/>
      <c r="U76" s="25"/>
    </row>
    <row r="77" spans="2:24" ht="15.6">
      <c r="V77" s="74" t="s">
        <v>48</v>
      </c>
      <c r="W77" s="42" t="s">
        <v>117</v>
      </c>
      <c r="X77" s="41">
        <v>1</v>
      </c>
    </row>
    <row r="78" spans="2:24" ht="15.6">
      <c r="V78" s="74" t="s">
        <v>49</v>
      </c>
      <c r="W78" s="40" t="s">
        <v>118</v>
      </c>
      <c r="X78" s="41">
        <v>2</v>
      </c>
    </row>
    <row r="79" spans="2:24" ht="15.6">
      <c r="V79" s="74" t="s">
        <v>50</v>
      </c>
      <c r="W79" s="40" t="s">
        <v>119</v>
      </c>
      <c r="X79" s="41">
        <v>3</v>
      </c>
    </row>
    <row r="80" spans="2:24" ht="15.6">
      <c r="V80" s="74" t="s">
        <v>51</v>
      </c>
      <c r="W80" s="40" t="s">
        <v>120</v>
      </c>
      <c r="X80" s="41">
        <v>4</v>
      </c>
    </row>
    <row r="81" spans="22:24" ht="15.6">
      <c r="V81" s="74" t="s">
        <v>52</v>
      </c>
      <c r="W81" s="40" t="s">
        <v>121</v>
      </c>
      <c r="X81" s="41">
        <v>5</v>
      </c>
    </row>
    <row r="82" spans="22:24">
      <c r="V82" s="74" t="s">
        <v>53</v>
      </c>
      <c r="W82" s="41" t="s">
        <v>122</v>
      </c>
      <c r="X82" s="41">
        <v>6</v>
      </c>
    </row>
    <row r="83" spans="22:24">
      <c r="V83" s="74" t="s">
        <v>54</v>
      </c>
      <c r="W83" s="41" t="s">
        <v>123</v>
      </c>
      <c r="X83" s="41">
        <v>7</v>
      </c>
    </row>
    <row r="84" spans="22:24">
      <c r="V84" s="74" t="s">
        <v>55</v>
      </c>
      <c r="W84" s="41" t="s">
        <v>124</v>
      </c>
      <c r="X84" s="41">
        <v>8</v>
      </c>
    </row>
    <row r="85" spans="22:24">
      <c r="V85" s="74" t="s">
        <v>56</v>
      </c>
      <c r="W85" s="41" t="s">
        <v>125</v>
      </c>
      <c r="X85" s="41">
        <v>9</v>
      </c>
    </row>
    <row r="86" spans="22:24" ht="15.6">
      <c r="V86" s="74" t="s">
        <v>57</v>
      </c>
      <c r="W86" s="40" t="s">
        <v>114</v>
      </c>
      <c r="X86" s="41">
        <v>10</v>
      </c>
    </row>
    <row r="87" spans="22:24" ht="15.6">
      <c r="V87" s="74" t="s">
        <v>58</v>
      </c>
      <c r="W87" s="40" t="s">
        <v>115</v>
      </c>
      <c r="X87" s="41"/>
    </row>
    <row r="88" spans="22:24" ht="15.6">
      <c r="V88" s="74" t="s">
        <v>59</v>
      </c>
      <c r="W88" s="40" t="s">
        <v>116</v>
      </c>
      <c r="X88" s="41"/>
    </row>
    <row r="89" spans="22:24">
      <c r="V89" s="74" t="s">
        <v>60</v>
      </c>
      <c r="W89" s="41"/>
      <c r="X89" s="41"/>
    </row>
    <row r="90" spans="22:24">
      <c r="V90" s="74" t="s">
        <v>61</v>
      </c>
      <c r="W90" s="41"/>
      <c r="X90" s="41"/>
    </row>
    <row r="91" spans="22:24">
      <c r="V91" s="74" t="s">
        <v>62</v>
      </c>
      <c r="W91" s="41"/>
      <c r="X91" s="41"/>
    </row>
    <row r="92" spans="22:24">
      <c r="V92" s="74" t="s">
        <v>63</v>
      </c>
      <c r="W92" s="41"/>
      <c r="X92" s="41"/>
    </row>
    <row r="93" spans="22:24">
      <c r="V93" s="74" t="s">
        <v>64</v>
      </c>
      <c r="W93" s="41"/>
      <c r="X93" s="41"/>
    </row>
    <row r="94" spans="22:24">
      <c r="V94" s="74" t="s">
        <v>65</v>
      </c>
      <c r="W94" s="41"/>
      <c r="X94" s="41"/>
    </row>
    <row r="95" spans="22:24">
      <c r="V95" s="74" t="s">
        <v>66</v>
      </c>
      <c r="W95" s="41"/>
      <c r="X95" s="41"/>
    </row>
    <row r="96" spans="22:24">
      <c r="V96" s="74" t="s">
        <v>67</v>
      </c>
      <c r="W96" s="41"/>
      <c r="X96" s="41"/>
    </row>
    <row r="97" spans="22:24">
      <c r="V97" s="74" t="s">
        <v>68</v>
      </c>
      <c r="W97" s="41"/>
      <c r="X97" s="41"/>
    </row>
    <row r="98" spans="22:24">
      <c r="V98" s="74" t="s">
        <v>69</v>
      </c>
      <c r="W98" s="41"/>
      <c r="X98" s="41"/>
    </row>
    <row r="99" spans="22:24">
      <c r="V99" s="74" t="s">
        <v>70</v>
      </c>
      <c r="W99" s="41"/>
      <c r="X99" s="41"/>
    </row>
    <row r="100" spans="22:24">
      <c r="V100" s="74" t="s">
        <v>71</v>
      </c>
      <c r="W100" s="41"/>
      <c r="X100" s="41"/>
    </row>
    <row r="101" spans="22:24">
      <c r="V101" s="74" t="s">
        <v>126</v>
      </c>
      <c r="W101" s="41"/>
      <c r="X101" s="41"/>
    </row>
    <row r="102" spans="22:24">
      <c r="V102" s="74" t="s">
        <v>72</v>
      </c>
      <c r="W102" s="41"/>
      <c r="X102" s="41"/>
    </row>
    <row r="103" spans="22:24">
      <c r="V103" s="74" t="s">
        <v>73</v>
      </c>
      <c r="W103" s="41"/>
      <c r="X103" s="41"/>
    </row>
    <row r="104" spans="22:24">
      <c r="V104" s="74" t="s">
        <v>74</v>
      </c>
      <c r="W104" s="41"/>
      <c r="X104" s="41"/>
    </row>
    <row r="105" spans="22:24">
      <c r="V105" s="74" t="s">
        <v>75</v>
      </c>
      <c r="W105" s="41"/>
      <c r="X105" s="41"/>
    </row>
    <row r="106" spans="22:24">
      <c r="V106" s="74" t="s">
        <v>76</v>
      </c>
      <c r="W106" s="41"/>
      <c r="X106" s="41"/>
    </row>
    <row r="107" spans="22:24">
      <c r="V107" s="74" t="s">
        <v>77</v>
      </c>
      <c r="W107" s="41"/>
      <c r="X107" s="41"/>
    </row>
    <row r="108" spans="22:24">
      <c r="V108" s="74" t="s">
        <v>78</v>
      </c>
      <c r="W108" s="41"/>
      <c r="X108" s="41"/>
    </row>
    <row r="109" spans="22:24">
      <c r="V109" s="74" t="s">
        <v>79</v>
      </c>
      <c r="W109" s="41"/>
      <c r="X109" s="41"/>
    </row>
    <row r="110" spans="22:24">
      <c r="V110" s="74" t="s">
        <v>80</v>
      </c>
      <c r="W110" s="41"/>
      <c r="X110" s="41"/>
    </row>
    <row r="111" spans="22:24">
      <c r="V111" s="74" t="s">
        <v>81</v>
      </c>
      <c r="W111" s="41"/>
      <c r="X111" s="41"/>
    </row>
    <row r="112" spans="22:24">
      <c r="V112" s="74" t="s">
        <v>82</v>
      </c>
      <c r="W112" s="41"/>
      <c r="X112" s="41"/>
    </row>
    <row r="113" spans="22:24">
      <c r="V113" s="74" t="s">
        <v>83</v>
      </c>
      <c r="W113" s="41"/>
      <c r="X113" s="41"/>
    </row>
    <row r="114" spans="22:24">
      <c r="V114" s="74" t="s">
        <v>84</v>
      </c>
      <c r="W114" s="41"/>
      <c r="X114" s="41"/>
    </row>
    <row r="115" spans="22:24">
      <c r="V115" s="74" t="s">
        <v>85</v>
      </c>
      <c r="W115" s="41"/>
      <c r="X115" s="41"/>
    </row>
    <row r="116" spans="22:24">
      <c r="V116" s="74" t="s">
        <v>86</v>
      </c>
      <c r="W116" s="41"/>
      <c r="X116" s="41"/>
    </row>
    <row r="117" spans="22:24">
      <c r="V117" s="74" t="s">
        <v>87</v>
      </c>
      <c r="W117" s="41"/>
      <c r="X117" s="41"/>
    </row>
    <row r="118" spans="22:24">
      <c r="V118" s="74" t="s">
        <v>88</v>
      </c>
      <c r="W118" s="41"/>
      <c r="X118" s="41"/>
    </row>
    <row r="119" spans="22:24">
      <c r="V119" s="74" t="s">
        <v>89</v>
      </c>
      <c r="W119" s="41"/>
      <c r="X119" s="41"/>
    </row>
    <row r="120" spans="22:24">
      <c r="V120" s="74" t="s">
        <v>90</v>
      </c>
      <c r="W120" s="41"/>
      <c r="X120" s="41"/>
    </row>
    <row r="121" spans="22:24">
      <c r="V121" s="74" t="s">
        <v>91</v>
      </c>
      <c r="W121" s="41"/>
      <c r="X121" s="41"/>
    </row>
    <row r="122" spans="22:24">
      <c r="V122" s="74" t="s">
        <v>92</v>
      </c>
      <c r="W122" s="41"/>
      <c r="X122" s="41"/>
    </row>
    <row r="123" spans="22:24">
      <c r="V123" s="74" t="s">
        <v>93</v>
      </c>
      <c r="W123" s="41"/>
      <c r="X123" s="41"/>
    </row>
    <row r="124" spans="22:24">
      <c r="V124" s="74" t="s">
        <v>94</v>
      </c>
      <c r="W124" s="41"/>
      <c r="X124" s="41"/>
    </row>
    <row r="125" spans="22:24">
      <c r="V125" s="74" t="s">
        <v>95</v>
      </c>
      <c r="W125" s="41"/>
      <c r="X125" s="41"/>
    </row>
    <row r="126" spans="22:24">
      <c r="V126" s="74" t="s">
        <v>96</v>
      </c>
      <c r="W126" s="41"/>
      <c r="X126" s="41"/>
    </row>
    <row r="127" spans="22:24">
      <c r="V127" s="74" t="s">
        <v>97</v>
      </c>
      <c r="W127" s="41"/>
      <c r="X127" s="41"/>
    </row>
    <row r="128" spans="22:24">
      <c r="V128" s="74" t="s">
        <v>98</v>
      </c>
      <c r="W128" s="41"/>
      <c r="X128" s="41"/>
    </row>
    <row r="129" spans="22:24">
      <c r="V129" s="74" t="s">
        <v>99</v>
      </c>
      <c r="W129" s="41"/>
      <c r="X129" s="41"/>
    </row>
    <row r="130" spans="22:24">
      <c r="V130" s="74" t="s">
        <v>100</v>
      </c>
      <c r="W130" s="41"/>
      <c r="X130" s="41"/>
    </row>
    <row r="131" spans="22:24">
      <c r="V131" s="74" t="s">
        <v>101</v>
      </c>
      <c r="W131" s="41"/>
      <c r="X131" s="41"/>
    </row>
    <row r="132" spans="22:24">
      <c r="V132" s="74" t="s">
        <v>102</v>
      </c>
      <c r="W132" s="41"/>
      <c r="X132" s="41"/>
    </row>
    <row r="133" spans="22:24">
      <c r="V133" s="74" t="s">
        <v>103</v>
      </c>
      <c r="W133" s="41"/>
      <c r="X133" s="41"/>
    </row>
    <row r="134" spans="22:24">
      <c r="V134" s="74" t="s">
        <v>104</v>
      </c>
      <c r="W134" s="41"/>
      <c r="X134" s="41"/>
    </row>
    <row r="135" spans="22:24">
      <c r="V135" s="74" t="s">
        <v>105</v>
      </c>
      <c r="W135" s="41"/>
      <c r="X135" s="41"/>
    </row>
    <row r="136" spans="22:24">
      <c r="V136" s="74" t="s">
        <v>106</v>
      </c>
      <c r="W136" s="41"/>
      <c r="X136" s="41"/>
    </row>
    <row r="137" spans="22:24">
      <c r="V137" s="74" t="s">
        <v>107</v>
      </c>
      <c r="W137" s="41"/>
      <c r="X137" s="41"/>
    </row>
    <row r="138" spans="22:24">
      <c r="V138" s="74" t="s">
        <v>108</v>
      </c>
      <c r="W138" s="41"/>
      <c r="X138" s="41"/>
    </row>
    <row r="139" spans="22:24">
      <c r="V139" s="74" t="s">
        <v>109</v>
      </c>
      <c r="W139" s="41"/>
      <c r="X139" s="41"/>
    </row>
    <row r="140" spans="22:24">
      <c r="V140" s="74" t="s">
        <v>110</v>
      </c>
      <c r="W140" s="41"/>
      <c r="X140" s="41"/>
    </row>
    <row r="141" spans="22:24">
      <c r="V141" s="74" t="s">
        <v>111</v>
      </c>
      <c r="X141" s="41"/>
    </row>
    <row r="142" spans="22:24">
      <c r="V142" s="74" t="s">
        <v>112</v>
      </c>
      <c r="X142" s="41"/>
    </row>
    <row r="143" spans="22:24">
      <c r="V143" s="74" t="s">
        <v>113</v>
      </c>
      <c r="X143" s="41"/>
    </row>
  </sheetData>
  <sheetProtection algorithmName="SHA-512" hashValue="qblNthXqKH13Zw+XtVhcLRWjoFLLYzQvvGhXaByzXPJY4cr1DgFOAZ8PrCgUK0HiBhBkarsLmBigRXuD+G8kwA==" saltValue="JwmdngWSr97IXCVbN+5EZA==" spinCount="100000" sheet="1" objects="1" scenarios="1" selectLockedCells="1"/>
  <dataConsolidate/>
  <mergeCells count="7">
    <mergeCell ref="N8:P8"/>
    <mergeCell ref="D6:E6"/>
    <mergeCell ref="D7:E7"/>
    <mergeCell ref="D8:E8"/>
    <mergeCell ref="G8:H8"/>
    <mergeCell ref="K8:L8"/>
    <mergeCell ref="N4:P6"/>
  </mergeCells>
  <conditionalFormatting sqref="V77:V110">
    <cfRule type="expression" dxfId="1952" priority="8" stopIfTrue="1">
      <formula>$AY67="YES"</formula>
    </cfRule>
  </conditionalFormatting>
  <conditionalFormatting sqref="V111 V122">
    <cfRule type="expression" dxfId="1951" priority="7" stopIfTrue="1">
      <formula>#REF!="YES"</formula>
    </cfRule>
  </conditionalFormatting>
  <conditionalFormatting sqref="V135:V143">
    <cfRule type="expression" dxfId="1950" priority="5" stopIfTrue="1">
      <formula>$AY143="YES"</formula>
    </cfRule>
  </conditionalFormatting>
  <conditionalFormatting sqref="V133:V134 V112:V121 V123">
    <cfRule type="expression" dxfId="1949" priority="4" stopIfTrue="1">
      <formula>#REF!="YES"</formula>
    </cfRule>
  </conditionalFormatting>
  <conditionalFormatting sqref="V124:V132">
    <cfRule type="expression" dxfId="1948" priority="1" stopIfTrue="1">
      <formula>$AY134="YES"</formula>
    </cfRule>
  </conditionalFormatting>
  <dataValidations count="3">
    <dataValidation type="list" allowBlank="1" showInputMessage="1" showErrorMessage="1" sqref="D6:E6">
      <formula1>$W$77:$W$88</formula1>
    </dataValidation>
    <dataValidation type="list" allowBlank="1" showInputMessage="1" showErrorMessage="1" sqref="D7:E7">
      <formula1>$X$77:$X$86</formula1>
    </dataValidation>
    <dataValidation type="list" allowBlank="1" showInputMessage="1" showErrorMessage="1" sqref="D8:E8">
      <formula1>$V$77:$V$143</formula1>
    </dataValidation>
  </dataValidations>
  <pageMargins left="0.43" right="0.2" top="0.55000000000000004" bottom="0.44" header="0.2" footer="0.2"/>
  <pageSetup scale="50" orientation="portrait" r:id="rId1"/>
  <headerFooter>
    <oddFooter>&amp;L&amp;F</oddFooter>
  </headerFooter>
  <ignoredErrors>
    <ignoredError sqref="H66:H68" formula="1"/>
    <ignoredError sqref="L72" evalError="1"/>
    <ignoredError sqref="H19:I20 H24:I24 H23:I23 H22:I22 H26:I28 H34:I36 H38:I40 I1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Z85"/>
  <sheetViews>
    <sheetView showZeros="0" tabSelected="1" topLeftCell="A49" zoomScale="75" zoomScaleNormal="75" workbookViewId="0">
      <selection activeCell="G4" sqref="G4:H4"/>
    </sheetView>
  </sheetViews>
  <sheetFormatPr defaultColWidth="9.109375" defaultRowHeight="14.4"/>
  <cols>
    <col min="1" max="1" width="2.88671875" style="45" customWidth="1"/>
    <col min="2" max="2" width="12" style="45" customWidth="1"/>
    <col min="3" max="3" width="24.33203125" style="45" customWidth="1"/>
    <col min="4" max="4" width="15.44140625" style="45" customWidth="1"/>
    <col min="5" max="5" width="10.33203125" style="45" customWidth="1"/>
    <col min="6" max="6" width="15.5546875" style="45" customWidth="1"/>
    <col min="7" max="7" width="17.88671875" style="45" customWidth="1"/>
    <col min="8" max="8" width="15.44140625" style="45" customWidth="1"/>
    <col min="9" max="9" width="16" style="45" customWidth="1"/>
    <col min="10" max="10" width="13.6640625" style="45" customWidth="1"/>
    <col min="11" max="11" width="26.5546875" style="45" customWidth="1"/>
    <col min="12" max="12" width="20.6640625" style="214" bestFit="1" customWidth="1"/>
    <col min="13" max="13" width="26.6640625" style="45" customWidth="1"/>
    <col min="14" max="14" width="20.6640625" style="45" bestFit="1" customWidth="1"/>
    <col min="15" max="15" width="26.6640625" style="45" customWidth="1"/>
    <col min="16" max="16" width="20.6640625" style="45" bestFit="1" customWidth="1"/>
    <col min="17" max="17" width="26.6640625" style="45" customWidth="1"/>
    <col min="18" max="18" width="20.6640625" style="45" bestFit="1" customWidth="1"/>
    <col min="19" max="19" width="9.109375" style="45" customWidth="1"/>
    <col min="20" max="20" width="24.109375" style="45" hidden="1" customWidth="1"/>
    <col min="21" max="21" width="9.109375" style="45" hidden="1" customWidth="1"/>
    <col min="22" max="22" width="14.44140625" style="45" hidden="1" customWidth="1"/>
    <col min="23" max="23" width="9.109375" style="45" hidden="1" customWidth="1"/>
    <col min="24" max="701" width="9.109375" style="45"/>
    <col min="702" max="702" width="14.5546875" style="45" hidden="1" customWidth="1"/>
    <col min="703" max="16384" width="9.109375" style="45"/>
  </cols>
  <sheetData>
    <row r="1" spans="1:23" ht="22.8">
      <c r="A1" s="48"/>
      <c r="B1" s="75" t="s">
        <v>243</v>
      </c>
      <c r="C1" s="48"/>
      <c r="D1" s="48"/>
      <c r="E1" s="48"/>
      <c r="G1" s="48"/>
      <c r="H1" s="48"/>
      <c r="I1" s="48"/>
    </row>
    <row r="2" spans="1:23" ht="22.8">
      <c r="A2" s="48"/>
      <c r="B2" s="11" t="s">
        <v>46</v>
      </c>
      <c r="C2" s="48"/>
      <c r="D2" s="48"/>
      <c r="E2" s="48"/>
    </row>
    <row r="3" spans="1:23" ht="22.8">
      <c r="A3" s="48"/>
      <c r="B3" s="11"/>
      <c r="C3" s="48"/>
      <c r="D3" s="48"/>
      <c r="E3" s="48"/>
      <c r="F3" s="48"/>
      <c r="G3" s="48"/>
      <c r="H3" s="48"/>
      <c r="I3" s="48"/>
    </row>
    <row r="4" spans="1:23" ht="21.9" customHeight="1">
      <c r="A4" s="228"/>
      <c r="B4" s="229"/>
      <c r="C4" s="230" t="s">
        <v>157</v>
      </c>
      <c r="D4" s="297" t="str">
        <f>'Outputs Monthly'!D6:E6</f>
        <v>Jan</v>
      </c>
      <c r="E4" s="297"/>
      <c r="F4" s="230" t="s">
        <v>24</v>
      </c>
      <c r="G4" s="296" t="s">
        <v>261</v>
      </c>
      <c r="H4" s="296"/>
      <c r="I4" s="229"/>
      <c r="J4" s="231"/>
      <c r="K4" s="231"/>
      <c r="L4" s="232"/>
      <c r="M4" s="231"/>
      <c r="N4" s="231"/>
      <c r="O4" s="231"/>
      <c r="P4" s="231"/>
      <c r="Q4" s="231"/>
      <c r="R4" s="231"/>
    </row>
    <row r="5" spans="1:23" ht="21.9" customHeight="1">
      <c r="A5" s="228"/>
      <c r="B5" s="229"/>
      <c r="C5" s="230" t="s">
        <v>22</v>
      </c>
      <c r="D5" s="297">
        <f>'Outputs Monthly'!D7:E7</f>
        <v>1</v>
      </c>
      <c r="E5" s="297"/>
      <c r="F5" s="233" t="s">
        <v>44</v>
      </c>
      <c r="G5" s="296" t="s">
        <v>262</v>
      </c>
      <c r="H5" s="296"/>
      <c r="I5" s="229"/>
      <c r="J5" s="231"/>
      <c r="K5" s="231"/>
      <c r="L5" s="232"/>
      <c r="M5" s="231"/>
      <c r="N5" s="231"/>
      <c r="O5" s="231"/>
      <c r="P5" s="231"/>
      <c r="Q5" s="231"/>
      <c r="R5" s="231"/>
    </row>
    <row r="6" spans="1:23" ht="21.9" customHeight="1">
      <c r="A6" s="228"/>
      <c r="B6" s="229"/>
      <c r="C6" s="230" t="s">
        <v>23</v>
      </c>
      <c r="D6" s="297" t="str">
        <f>'Outputs Monthly'!D8:E8</f>
        <v>Brevard</v>
      </c>
      <c r="E6" s="297"/>
      <c r="F6" s="234" t="s">
        <v>25</v>
      </c>
      <c r="G6" s="296" t="s">
        <v>264</v>
      </c>
      <c r="H6" s="296"/>
      <c r="I6" s="296"/>
      <c r="J6" s="231"/>
      <c r="K6" s="231"/>
      <c r="L6" s="232"/>
      <c r="M6" s="231"/>
      <c r="N6" s="231"/>
      <c r="O6" s="231"/>
      <c r="P6" s="231"/>
      <c r="Q6" s="231"/>
      <c r="R6" s="231"/>
    </row>
    <row r="7" spans="1:23" ht="15.6">
      <c r="A7" s="231"/>
      <c r="B7" s="231"/>
      <c r="C7" s="231"/>
      <c r="D7" s="231"/>
      <c r="E7" s="231"/>
      <c r="F7" s="231"/>
      <c r="G7" s="231"/>
      <c r="H7" s="231"/>
      <c r="I7" s="231"/>
      <c r="J7" s="231"/>
      <c r="K7" s="231"/>
      <c r="L7" s="232"/>
      <c r="M7" s="231"/>
      <c r="N7" s="231"/>
      <c r="O7" s="231"/>
      <c r="P7" s="231"/>
      <c r="Q7" s="231"/>
      <c r="R7" s="231"/>
    </row>
    <row r="8" spans="1:23" ht="18.75" customHeight="1" thickBot="1">
      <c r="A8" s="2" t="s">
        <v>142</v>
      </c>
      <c r="B8" s="235"/>
      <c r="C8" s="236"/>
      <c r="D8" s="235"/>
      <c r="E8" s="235"/>
      <c r="F8" s="235"/>
      <c r="G8" s="235"/>
      <c r="H8" s="235"/>
      <c r="I8" s="235"/>
      <c r="J8" s="235"/>
      <c r="K8" s="235"/>
      <c r="L8" s="237"/>
      <c r="M8" s="231"/>
      <c r="N8" s="231"/>
      <c r="O8" s="231"/>
      <c r="P8" s="231"/>
      <c r="Q8" s="231"/>
      <c r="R8" s="231"/>
    </row>
    <row r="9" spans="1:23" ht="29.1" customHeight="1">
      <c r="A9" s="238"/>
      <c r="B9" s="238"/>
      <c r="C9" s="238"/>
      <c r="D9" s="294" t="s">
        <v>140</v>
      </c>
      <c r="E9" s="294" t="s">
        <v>257</v>
      </c>
      <c r="F9" s="239" t="s">
        <v>258</v>
      </c>
      <c r="G9" s="239" t="s">
        <v>244</v>
      </c>
      <c r="H9" s="239" t="s">
        <v>245</v>
      </c>
      <c r="I9" s="239" t="s">
        <v>246</v>
      </c>
      <c r="J9" s="240"/>
      <c r="K9" s="278" t="str">
        <f>F9</f>
        <v>10/1/15 - 12/31/15</v>
      </c>
      <c r="L9" s="279"/>
      <c r="M9" s="278" t="str">
        <f>G9</f>
        <v>1/1/16 - 3/31/16</v>
      </c>
      <c r="N9" s="279"/>
      <c r="O9" s="278" t="str">
        <f>H9</f>
        <v>4/1/16 - 6/30/16</v>
      </c>
      <c r="P9" s="279"/>
      <c r="Q9" s="278" t="str">
        <f>I9</f>
        <v>7/1/16 - 9/30/16</v>
      </c>
      <c r="R9" s="279"/>
      <c r="T9" s="122"/>
    </row>
    <row r="10" spans="1:23" ht="47.4" thickBot="1">
      <c r="A10" s="249" t="s">
        <v>1</v>
      </c>
      <c r="B10" s="289" t="s">
        <v>2</v>
      </c>
      <c r="C10" s="290"/>
      <c r="D10" s="295"/>
      <c r="E10" s="295"/>
      <c r="F10" s="241" t="s">
        <v>146</v>
      </c>
      <c r="G10" s="241" t="s">
        <v>147</v>
      </c>
      <c r="H10" s="241" t="s">
        <v>148</v>
      </c>
      <c r="I10" s="241" t="s">
        <v>149</v>
      </c>
      <c r="J10" s="242" t="s">
        <v>3</v>
      </c>
      <c r="K10" s="243" t="s">
        <v>134</v>
      </c>
      <c r="L10" s="244" t="s">
        <v>253</v>
      </c>
      <c r="M10" s="243" t="s">
        <v>134</v>
      </c>
      <c r="N10" s="244" t="s">
        <v>253</v>
      </c>
      <c r="O10" s="243" t="s">
        <v>134</v>
      </c>
      <c r="P10" s="244" t="s">
        <v>253</v>
      </c>
      <c r="Q10" s="243" t="s">
        <v>134</v>
      </c>
      <c r="R10" s="244" t="s">
        <v>253</v>
      </c>
      <c r="T10" s="122">
        <v>1</v>
      </c>
    </row>
    <row r="11" spans="1:23" ht="29.1" customHeight="1" thickBot="1">
      <c r="A11" s="288" t="s">
        <v>4</v>
      </c>
      <c r="B11" s="288"/>
      <c r="C11" s="245" t="s">
        <v>5</v>
      </c>
      <c r="D11" s="282">
        <v>0.8</v>
      </c>
      <c r="E11" s="285">
        <v>2</v>
      </c>
      <c r="F11" s="77">
        <f>'Outputs Monthly'!D18+'Outputs Monthly'!D22+'Outputs Monthly'!D26</f>
        <v>1853</v>
      </c>
      <c r="G11" s="77">
        <f>'Outputs Monthly'!D30+'Outputs Monthly'!D34+'Outputs Monthly'!D38</f>
        <v>655</v>
      </c>
      <c r="H11" s="77">
        <f>'Outputs Monthly'!D42+'Outputs Monthly'!D46+'Outputs Monthly'!D50</f>
        <v>0</v>
      </c>
      <c r="I11" s="77">
        <f>'Outputs Monthly'!D54+'Outputs Monthly'!D58+'Outputs Monthly'!D62</f>
        <v>0</v>
      </c>
      <c r="J11" s="114">
        <f>SUM(F11:I11)</f>
        <v>2508</v>
      </c>
      <c r="K11" s="267"/>
      <c r="L11" s="280"/>
      <c r="M11" s="267"/>
      <c r="N11" s="273"/>
      <c r="O11" s="267"/>
      <c r="P11" s="273"/>
      <c r="Q11" s="267"/>
      <c r="R11" s="273"/>
    </row>
    <row r="12" spans="1:23" ht="29.1" customHeight="1" thickBot="1">
      <c r="A12" s="288"/>
      <c r="B12" s="288"/>
      <c r="C12" s="245" t="s">
        <v>254</v>
      </c>
      <c r="D12" s="283"/>
      <c r="E12" s="286"/>
      <c r="F12" s="1">
        <v>1842</v>
      </c>
      <c r="G12" s="1">
        <v>649</v>
      </c>
      <c r="H12" s="1"/>
      <c r="I12" s="31"/>
      <c r="J12" s="114">
        <f t="shared" ref="J12:J40" si="0">SUM(F12:I12)</f>
        <v>2491</v>
      </c>
      <c r="K12" s="268"/>
      <c r="L12" s="280"/>
      <c r="M12" s="268"/>
      <c r="N12" s="273"/>
      <c r="O12" s="268"/>
      <c r="P12" s="273"/>
      <c r="Q12" s="268"/>
      <c r="R12" s="273"/>
      <c r="T12" s="128" t="s">
        <v>247</v>
      </c>
      <c r="U12" s="130"/>
      <c r="V12" s="130"/>
      <c r="W12" s="130"/>
    </row>
    <row r="13" spans="1:23" ht="29.1" customHeight="1" thickBot="1">
      <c r="A13" s="288"/>
      <c r="B13" s="288"/>
      <c r="C13" s="245" t="s">
        <v>6</v>
      </c>
      <c r="D13" s="284"/>
      <c r="E13" s="287"/>
      <c r="F13" s="4">
        <f>F12/F11</f>
        <v>0.99406368051807881</v>
      </c>
      <c r="G13" s="4">
        <f>G12/G11</f>
        <v>0.99083969465648858</v>
      </c>
      <c r="H13" s="4" t="e">
        <f>H12/H11</f>
        <v>#DIV/0!</v>
      </c>
      <c r="I13" s="4" t="e">
        <f>I12/I11</f>
        <v>#DIV/0!</v>
      </c>
      <c r="J13" s="115">
        <f>J12/J11</f>
        <v>0.99322169059011167</v>
      </c>
      <c r="K13" s="269"/>
      <c r="L13" s="281"/>
      <c r="M13" s="269"/>
      <c r="N13" s="273"/>
      <c r="O13" s="269"/>
      <c r="P13" s="273"/>
      <c r="Q13" s="269"/>
      <c r="R13" s="273"/>
      <c r="T13" s="128" t="s">
        <v>248</v>
      </c>
      <c r="U13" s="130"/>
      <c r="V13" s="130"/>
      <c r="W13" s="130"/>
    </row>
    <row r="14" spans="1:23" ht="29.1" customHeight="1" thickBot="1">
      <c r="A14" s="288" t="s">
        <v>7</v>
      </c>
      <c r="B14" s="288"/>
      <c r="C14" s="245" t="s">
        <v>5</v>
      </c>
      <c r="D14" s="282">
        <v>0.8</v>
      </c>
      <c r="E14" s="285">
        <v>3</v>
      </c>
      <c r="F14" s="79">
        <f>'Outputs Monthly'!E18+'Outputs Monthly'!E22+'Outputs Monthly'!E26</f>
        <v>2352</v>
      </c>
      <c r="G14" s="77">
        <f>'Outputs Monthly'!E30+'Outputs Monthly'!E34+'Outputs Monthly'!E38</f>
        <v>759</v>
      </c>
      <c r="H14" s="79">
        <f>'Outputs Monthly'!E42+'Outputs Monthly'!E46+'Outputs Monthly'!E50</f>
        <v>0</v>
      </c>
      <c r="I14" s="80">
        <f>'Outputs Monthly'!E54+'Outputs Monthly'!E58+'Outputs Monthly'!E62</f>
        <v>0</v>
      </c>
      <c r="J14" s="114">
        <f t="shared" si="0"/>
        <v>3111</v>
      </c>
      <c r="K14" s="267"/>
      <c r="L14" s="270"/>
      <c r="M14" s="267"/>
      <c r="N14" s="273"/>
      <c r="O14" s="267"/>
      <c r="P14" s="273"/>
      <c r="Q14" s="267"/>
      <c r="R14" s="273"/>
      <c r="T14" s="128" t="s">
        <v>249</v>
      </c>
      <c r="U14" s="130"/>
      <c r="V14" s="130"/>
      <c r="W14" s="130"/>
    </row>
    <row r="15" spans="1:23" ht="29.1" customHeight="1" thickBot="1">
      <c r="A15" s="288"/>
      <c r="B15" s="288"/>
      <c r="C15" s="245" t="s">
        <v>255</v>
      </c>
      <c r="D15" s="283"/>
      <c r="E15" s="286"/>
      <c r="F15" s="1">
        <v>2323</v>
      </c>
      <c r="G15" s="1">
        <v>732</v>
      </c>
      <c r="H15" s="1"/>
      <c r="I15" s="31"/>
      <c r="J15" s="114">
        <f t="shared" si="0"/>
        <v>3055</v>
      </c>
      <c r="K15" s="268"/>
      <c r="L15" s="271"/>
      <c r="M15" s="268"/>
      <c r="N15" s="273"/>
      <c r="O15" s="268"/>
      <c r="P15" s="273"/>
      <c r="Q15" s="268"/>
      <c r="R15" s="273"/>
      <c r="T15" s="128" t="s">
        <v>250</v>
      </c>
      <c r="U15" s="130"/>
      <c r="V15" s="130"/>
      <c r="W15" s="130"/>
    </row>
    <row r="16" spans="1:23" ht="29.1" customHeight="1" thickBot="1">
      <c r="A16" s="288"/>
      <c r="B16" s="288"/>
      <c r="C16" s="245" t="s">
        <v>6</v>
      </c>
      <c r="D16" s="284"/>
      <c r="E16" s="287"/>
      <c r="F16" s="4">
        <f>F15/F14</f>
        <v>0.98767006802721091</v>
      </c>
      <c r="G16" s="4">
        <f>G15/G14</f>
        <v>0.96442687747035571</v>
      </c>
      <c r="H16" s="4" t="e">
        <f>H15/H14</f>
        <v>#DIV/0!</v>
      </c>
      <c r="I16" s="4" t="e">
        <f>I15/I14</f>
        <v>#DIV/0!</v>
      </c>
      <c r="J16" s="115">
        <f>J15/J14</f>
        <v>0.98199935711989716</v>
      </c>
      <c r="K16" s="269"/>
      <c r="L16" s="272"/>
      <c r="M16" s="269"/>
      <c r="N16" s="273"/>
      <c r="O16" s="269"/>
      <c r="P16" s="273"/>
      <c r="Q16" s="269"/>
      <c r="R16" s="273"/>
      <c r="T16" s="128" t="s">
        <v>251</v>
      </c>
      <c r="U16" s="130"/>
      <c r="V16" s="130"/>
      <c r="W16" s="130"/>
    </row>
    <row r="17" spans="1:702" ht="29.1" customHeight="1" thickBot="1">
      <c r="A17" s="288" t="s">
        <v>8</v>
      </c>
      <c r="B17" s="288"/>
      <c r="C17" s="245" t="s">
        <v>9</v>
      </c>
      <c r="D17" s="282">
        <v>0.8</v>
      </c>
      <c r="E17" s="285">
        <v>2</v>
      </c>
      <c r="F17" s="79">
        <f>'Outputs Monthly'!F18+'Outputs Monthly'!F22+'Outputs Monthly'!F26</f>
        <v>403</v>
      </c>
      <c r="G17" s="79">
        <f>'Outputs Monthly'!F30+'Outputs Monthly'!F34+'Outputs Monthly'!F38</f>
        <v>145</v>
      </c>
      <c r="H17" s="79">
        <f>'Outputs Monthly'!F42+'Outputs Monthly'!F46+'Outputs Monthly'!F50</f>
        <v>0</v>
      </c>
      <c r="I17" s="80">
        <f>'Outputs Monthly'!F54+'Outputs Monthly'!F58+'Outputs Monthly'!F62</f>
        <v>0</v>
      </c>
      <c r="J17" s="114">
        <f t="shared" si="0"/>
        <v>548</v>
      </c>
      <c r="K17" s="267"/>
      <c r="L17" s="270"/>
      <c r="M17" s="267"/>
      <c r="N17" s="273"/>
      <c r="O17" s="267"/>
      <c r="P17" s="273"/>
      <c r="Q17" s="267"/>
      <c r="R17" s="273"/>
      <c r="T17" s="128"/>
      <c r="U17" s="130"/>
      <c r="V17" s="130"/>
      <c r="W17" s="130"/>
    </row>
    <row r="18" spans="1:702" ht="29.1" customHeight="1" thickBot="1">
      <c r="A18" s="288"/>
      <c r="B18" s="288"/>
      <c r="C18" s="245" t="s">
        <v>254</v>
      </c>
      <c r="D18" s="283"/>
      <c r="E18" s="286"/>
      <c r="F18" s="1">
        <v>384</v>
      </c>
      <c r="G18" s="1">
        <v>145</v>
      </c>
      <c r="H18" s="1"/>
      <c r="I18" s="31"/>
      <c r="J18" s="114">
        <f t="shared" si="0"/>
        <v>529</v>
      </c>
      <c r="K18" s="268"/>
      <c r="L18" s="271"/>
      <c r="M18" s="268"/>
      <c r="N18" s="273"/>
      <c r="O18" s="268"/>
      <c r="P18" s="273"/>
      <c r="Q18" s="268"/>
      <c r="R18" s="273"/>
      <c r="T18" s="128"/>
      <c r="U18" s="130"/>
      <c r="V18" s="130"/>
      <c r="W18" s="130"/>
    </row>
    <row r="19" spans="1:702" ht="29.1" customHeight="1" thickBot="1">
      <c r="A19" s="288"/>
      <c r="B19" s="288"/>
      <c r="C19" s="245" t="s">
        <v>6</v>
      </c>
      <c r="D19" s="284"/>
      <c r="E19" s="287"/>
      <c r="F19" s="4">
        <f>F18/F17</f>
        <v>0.95285359801488834</v>
      </c>
      <c r="G19" s="4">
        <f>G18/G17</f>
        <v>1</v>
      </c>
      <c r="H19" s="4" t="e">
        <f>H18/H17</f>
        <v>#DIV/0!</v>
      </c>
      <c r="I19" s="4" t="e">
        <f>I18/I17</f>
        <v>#DIV/0!</v>
      </c>
      <c r="J19" s="115">
        <f>J18/J17</f>
        <v>0.96532846715328469</v>
      </c>
      <c r="K19" s="269"/>
      <c r="L19" s="272"/>
      <c r="M19" s="269"/>
      <c r="N19" s="273"/>
      <c r="O19" s="269"/>
      <c r="P19" s="273"/>
      <c r="Q19" s="269"/>
      <c r="R19" s="273"/>
      <c r="T19" s="128"/>
      <c r="U19" s="130"/>
      <c r="V19" s="130"/>
      <c r="W19" s="130"/>
      <c r="ZZ19" s="224" t="s">
        <v>194</v>
      </c>
    </row>
    <row r="20" spans="1:702" ht="29.1" customHeight="1" thickBot="1">
      <c r="A20" s="288" t="s">
        <v>10</v>
      </c>
      <c r="B20" s="288"/>
      <c r="C20" s="245" t="s">
        <v>11</v>
      </c>
      <c r="D20" s="282">
        <v>0.8</v>
      </c>
      <c r="E20" s="285">
        <v>3</v>
      </c>
      <c r="F20" s="77">
        <f>'Outputs Monthly'!G18+'Outputs Monthly'!G22+'Outputs Monthly'!G26</f>
        <v>1483</v>
      </c>
      <c r="G20" s="77">
        <f>'Outputs Monthly'!G30+'Outputs Monthly'!G34+'Outputs Monthly'!G38</f>
        <v>506</v>
      </c>
      <c r="H20" s="77">
        <f>'Outputs Monthly'!G42+'Outputs Monthly'!G46+'Outputs Monthly'!G50</f>
        <v>0</v>
      </c>
      <c r="I20" s="78">
        <f>'Outputs Monthly'!G54+'Outputs Monthly'!G58+'Outputs Monthly'!G62</f>
        <v>0</v>
      </c>
      <c r="J20" s="114">
        <f t="shared" si="0"/>
        <v>1989</v>
      </c>
      <c r="K20" s="267"/>
      <c r="L20" s="270"/>
      <c r="M20" s="267"/>
      <c r="N20" s="273"/>
      <c r="O20" s="267"/>
      <c r="P20" s="273"/>
      <c r="Q20" s="267"/>
      <c r="R20" s="273"/>
      <c r="T20" s="128"/>
      <c r="U20" s="130"/>
      <c r="V20" s="130"/>
      <c r="W20" s="130"/>
    </row>
    <row r="21" spans="1:702" ht="29.1" customHeight="1" thickBot="1">
      <c r="A21" s="288"/>
      <c r="B21" s="288"/>
      <c r="C21" s="245" t="s">
        <v>255</v>
      </c>
      <c r="D21" s="283"/>
      <c r="E21" s="286"/>
      <c r="F21" s="1">
        <v>1389</v>
      </c>
      <c r="G21" s="1">
        <v>489</v>
      </c>
      <c r="H21" s="1"/>
      <c r="I21" s="31"/>
      <c r="J21" s="114">
        <f t="shared" si="0"/>
        <v>1878</v>
      </c>
      <c r="K21" s="268"/>
      <c r="L21" s="271"/>
      <c r="M21" s="268"/>
      <c r="N21" s="273"/>
      <c r="O21" s="268"/>
      <c r="P21" s="273"/>
      <c r="Q21" s="268"/>
      <c r="R21" s="273"/>
      <c r="T21" s="128"/>
      <c r="U21" s="129"/>
      <c r="V21" s="129"/>
    </row>
    <row r="22" spans="1:702" ht="29.1" customHeight="1" thickBot="1">
      <c r="A22" s="288"/>
      <c r="B22" s="288"/>
      <c r="C22" s="245" t="s">
        <v>6</v>
      </c>
      <c r="D22" s="284"/>
      <c r="E22" s="287"/>
      <c r="F22" s="4">
        <f>F21/F20</f>
        <v>0.93661496965610247</v>
      </c>
      <c r="G22" s="4">
        <f>G21/G20</f>
        <v>0.96640316205533594</v>
      </c>
      <c r="H22" s="4" t="e">
        <f>H21/H20</f>
        <v>#DIV/0!</v>
      </c>
      <c r="I22" s="4" t="e">
        <f>I21/I20</f>
        <v>#DIV/0!</v>
      </c>
      <c r="J22" s="115">
        <f>J21/J20</f>
        <v>0.94419306184012064</v>
      </c>
      <c r="K22" s="269"/>
      <c r="L22" s="272"/>
      <c r="M22" s="269"/>
      <c r="N22" s="274"/>
      <c r="O22" s="269"/>
      <c r="P22" s="274"/>
      <c r="Q22" s="269"/>
      <c r="R22" s="274"/>
      <c r="T22" s="128"/>
    </row>
    <row r="23" spans="1:702" ht="29.1" customHeight="1" thickBot="1">
      <c r="A23" s="249" t="s">
        <v>12</v>
      </c>
      <c r="B23" s="289" t="s">
        <v>13</v>
      </c>
      <c r="C23" s="290"/>
      <c r="D23" s="3"/>
      <c r="E23" s="3"/>
      <c r="F23" s="3"/>
      <c r="G23" s="3"/>
      <c r="H23" s="3"/>
      <c r="I23" s="5"/>
      <c r="J23" s="37"/>
      <c r="K23" s="217"/>
      <c r="L23" s="218"/>
      <c r="T23" s="128"/>
    </row>
    <row r="24" spans="1:702" ht="29.1" customHeight="1" thickBot="1">
      <c r="A24" s="288" t="s">
        <v>14</v>
      </c>
      <c r="B24" s="288"/>
      <c r="C24" s="245" t="s">
        <v>15</v>
      </c>
      <c r="D24" s="282">
        <v>0.8</v>
      </c>
      <c r="E24" s="285">
        <v>2</v>
      </c>
      <c r="F24" s="79">
        <f>'Outputs Monthly'!J18+'Outputs Monthly'!J22+'Outputs Monthly'!J26</f>
        <v>1033</v>
      </c>
      <c r="G24" s="79">
        <f>'Outputs Monthly'!J30+'Outputs Monthly'!J34+'Outputs Monthly'!J38</f>
        <v>328</v>
      </c>
      <c r="H24" s="79">
        <f>'Outputs Monthly'!J42+'Outputs Monthly'!J46+'Outputs Monthly'!J50</f>
        <v>0</v>
      </c>
      <c r="I24" s="80">
        <f>'Outputs Monthly'!J54+'Outputs Monthly'!J58+'Outputs Monthly'!J62</f>
        <v>0</v>
      </c>
      <c r="J24" s="114">
        <f t="shared" si="0"/>
        <v>1361</v>
      </c>
      <c r="K24" s="267"/>
      <c r="L24" s="270"/>
      <c r="M24" s="267"/>
      <c r="N24" s="275"/>
      <c r="O24" s="267"/>
      <c r="P24" s="275"/>
      <c r="Q24" s="267"/>
      <c r="R24" s="275"/>
      <c r="T24" s="129"/>
    </row>
    <row r="25" spans="1:702" ht="29.1" customHeight="1" thickBot="1">
      <c r="A25" s="288"/>
      <c r="B25" s="288"/>
      <c r="C25" s="245" t="s">
        <v>254</v>
      </c>
      <c r="D25" s="283"/>
      <c r="E25" s="286"/>
      <c r="F25" s="1">
        <v>932</v>
      </c>
      <c r="G25" s="1">
        <v>296</v>
      </c>
      <c r="H25" s="1"/>
      <c r="I25" s="31"/>
      <c r="J25" s="114">
        <f t="shared" si="0"/>
        <v>1228</v>
      </c>
      <c r="K25" s="268"/>
      <c r="L25" s="271"/>
      <c r="M25" s="268"/>
      <c r="N25" s="273"/>
      <c r="O25" s="268"/>
      <c r="P25" s="273"/>
      <c r="Q25" s="268"/>
      <c r="R25" s="273"/>
    </row>
    <row r="26" spans="1:702" ht="29.1" customHeight="1" thickBot="1">
      <c r="A26" s="288"/>
      <c r="B26" s="288"/>
      <c r="C26" s="245" t="s">
        <v>6</v>
      </c>
      <c r="D26" s="284"/>
      <c r="E26" s="287"/>
      <c r="F26" s="4">
        <f>F25/F24</f>
        <v>0.90222652468538234</v>
      </c>
      <c r="G26" s="4">
        <f>G25/G24</f>
        <v>0.90243902439024393</v>
      </c>
      <c r="H26" s="4" t="e">
        <f>H25/H24</f>
        <v>#DIV/0!</v>
      </c>
      <c r="I26" s="4" t="e">
        <f>I25/I24</f>
        <v>#DIV/0!</v>
      </c>
      <c r="J26" s="115">
        <f>J25/J24</f>
        <v>0.90227773695811908</v>
      </c>
      <c r="K26" s="269"/>
      <c r="L26" s="272"/>
      <c r="M26" s="269"/>
      <c r="N26" s="273"/>
      <c r="O26" s="269"/>
      <c r="P26" s="273"/>
      <c r="Q26" s="269"/>
      <c r="R26" s="273"/>
    </row>
    <row r="27" spans="1:702" ht="29.1" customHeight="1" thickBot="1">
      <c r="A27" s="288" t="s">
        <v>16</v>
      </c>
      <c r="B27" s="288"/>
      <c r="C27" s="245" t="s">
        <v>15</v>
      </c>
      <c r="D27" s="282">
        <v>0.8</v>
      </c>
      <c r="E27" s="285">
        <v>2</v>
      </c>
      <c r="F27" s="79">
        <f>'Outputs Monthly'!K18+'Outputs Monthly'!K22+'Outputs Monthly'!K26</f>
        <v>1977</v>
      </c>
      <c r="G27" s="79">
        <f>'Outputs Monthly'!K30+'Outputs Monthly'!K34+'Outputs Monthly'!K38</f>
        <v>599</v>
      </c>
      <c r="H27" s="79">
        <f>'Outputs Monthly'!K42+'Outputs Monthly'!K46+'Outputs Monthly'!K50</f>
        <v>0</v>
      </c>
      <c r="I27" s="80">
        <f>'Outputs Monthly'!K54+'Outputs Monthly'!K58+'Outputs Monthly'!K62</f>
        <v>0</v>
      </c>
      <c r="J27" s="114">
        <f t="shared" si="0"/>
        <v>2576</v>
      </c>
      <c r="K27" s="267"/>
      <c r="L27" s="270"/>
      <c r="M27" s="267"/>
      <c r="N27" s="273"/>
      <c r="O27" s="267"/>
      <c r="P27" s="273"/>
      <c r="Q27" s="267"/>
      <c r="R27" s="273"/>
    </row>
    <row r="28" spans="1:702" ht="29.1" customHeight="1" thickBot="1">
      <c r="A28" s="288"/>
      <c r="B28" s="288"/>
      <c r="C28" s="245" t="s">
        <v>254</v>
      </c>
      <c r="D28" s="283"/>
      <c r="E28" s="286"/>
      <c r="F28" s="1">
        <v>1963</v>
      </c>
      <c r="G28" s="1">
        <v>595</v>
      </c>
      <c r="H28" s="1"/>
      <c r="I28" s="31"/>
      <c r="J28" s="114">
        <f t="shared" si="0"/>
        <v>2558</v>
      </c>
      <c r="K28" s="268"/>
      <c r="L28" s="271"/>
      <c r="M28" s="268"/>
      <c r="N28" s="273"/>
      <c r="O28" s="268"/>
      <c r="P28" s="273"/>
      <c r="Q28" s="268"/>
      <c r="R28" s="273"/>
    </row>
    <row r="29" spans="1:702" ht="29.1" customHeight="1" thickBot="1">
      <c r="A29" s="288"/>
      <c r="B29" s="288"/>
      <c r="C29" s="245" t="s">
        <v>6</v>
      </c>
      <c r="D29" s="284"/>
      <c r="E29" s="287"/>
      <c r="F29" s="4">
        <f>F28/F27</f>
        <v>0.99291856348002028</v>
      </c>
      <c r="G29" s="4">
        <f>G28/G27</f>
        <v>0.99332220367278801</v>
      </c>
      <c r="H29" s="4" t="e">
        <f>H28/H27</f>
        <v>#DIV/0!</v>
      </c>
      <c r="I29" s="4" t="e">
        <f>I28/I27</f>
        <v>#DIV/0!</v>
      </c>
      <c r="J29" s="115">
        <f>J28/J27</f>
        <v>0.99301242236024845</v>
      </c>
      <c r="K29" s="269"/>
      <c r="L29" s="272"/>
      <c r="M29" s="269"/>
      <c r="N29" s="273"/>
      <c r="O29" s="269"/>
      <c r="P29" s="273"/>
      <c r="Q29" s="269"/>
      <c r="R29" s="273"/>
    </row>
    <row r="30" spans="1:702" ht="29.1" customHeight="1" thickBot="1">
      <c r="A30" s="288" t="s">
        <v>10</v>
      </c>
      <c r="B30" s="288"/>
      <c r="C30" s="245" t="s">
        <v>11</v>
      </c>
      <c r="D30" s="282">
        <v>0.8</v>
      </c>
      <c r="E30" s="285">
        <v>4</v>
      </c>
      <c r="F30" s="79">
        <f>'Outputs Monthly'!L18+'Outputs Monthly'!L22+'Outputs Monthly'!L26</f>
        <v>9839</v>
      </c>
      <c r="G30" s="79">
        <f>'Outputs Monthly'!L30+'Outputs Monthly'!L34+'Outputs Monthly'!L38</f>
        <v>3163</v>
      </c>
      <c r="H30" s="79">
        <f>'Outputs Monthly'!L42+'Outputs Monthly'!L46+'Outputs Monthly'!L50</f>
        <v>0</v>
      </c>
      <c r="I30" s="80">
        <f>'Outputs Monthly'!L54+'Outputs Monthly'!L58+'Outputs Monthly'!L62</f>
        <v>0</v>
      </c>
      <c r="J30" s="114">
        <f t="shared" si="0"/>
        <v>13002</v>
      </c>
      <c r="K30" s="267"/>
      <c r="L30" s="270"/>
      <c r="M30" s="267"/>
      <c r="N30" s="273"/>
      <c r="O30" s="267"/>
      <c r="P30" s="273"/>
      <c r="Q30" s="267"/>
      <c r="R30" s="273"/>
    </row>
    <row r="31" spans="1:702" ht="29.1" customHeight="1" thickBot="1">
      <c r="A31" s="288"/>
      <c r="B31" s="288"/>
      <c r="C31" s="245" t="s">
        <v>256</v>
      </c>
      <c r="D31" s="283"/>
      <c r="E31" s="286"/>
      <c r="F31" s="1">
        <v>9769</v>
      </c>
      <c r="G31" s="1">
        <v>3128</v>
      </c>
      <c r="H31" s="1"/>
      <c r="I31" s="31"/>
      <c r="J31" s="114">
        <f t="shared" si="0"/>
        <v>12897</v>
      </c>
      <c r="K31" s="268"/>
      <c r="L31" s="271"/>
      <c r="M31" s="268"/>
      <c r="N31" s="273"/>
      <c r="O31" s="268"/>
      <c r="P31" s="273"/>
      <c r="Q31" s="268"/>
      <c r="R31" s="273"/>
    </row>
    <row r="32" spans="1:702" ht="29.1" customHeight="1" thickBot="1">
      <c r="A32" s="288"/>
      <c r="B32" s="288"/>
      <c r="C32" s="245" t="s">
        <v>6</v>
      </c>
      <c r="D32" s="284"/>
      <c r="E32" s="287"/>
      <c r="F32" s="4">
        <f>F31/F30</f>
        <v>0.992885455839008</v>
      </c>
      <c r="G32" s="4">
        <f>G31/G30</f>
        <v>0.98893455580145428</v>
      </c>
      <c r="H32" s="4" t="e">
        <f>H31/H30</f>
        <v>#DIV/0!</v>
      </c>
      <c r="I32" s="4" t="e">
        <f>I31/I30</f>
        <v>#DIV/0!</v>
      </c>
      <c r="J32" s="115">
        <f>J31/J30</f>
        <v>0.99192431933548686</v>
      </c>
      <c r="K32" s="269"/>
      <c r="L32" s="272"/>
      <c r="M32" s="269"/>
      <c r="N32" s="273"/>
      <c r="O32" s="269"/>
      <c r="P32" s="273"/>
      <c r="Q32" s="269"/>
      <c r="R32" s="273"/>
    </row>
    <row r="33" spans="1:18" ht="29.1" customHeight="1" thickBot="1">
      <c r="A33" s="288" t="s">
        <v>17</v>
      </c>
      <c r="B33" s="288"/>
      <c r="C33" s="245" t="s">
        <v>15</v>
      </c>
      <c r="D33" s="282">
        <v>0.8</v>
      </c>
      <c r="E33" s="285">
        <v>2</v>
      </c>
      <c r="F33" s="79">
        <f>'Outputs Monthly'!M18+'Outputs Monthly'!M22+'Outputs Monthly'!M26</f>
        <v>1199</v>
      </c>
      <c r="G33" s="79">
        <f>'Outputs Monthly'!M30+'Outputs Monthly'!M34+'Outputs Monthly'!M38</f>
        <v>343</v>
      </c>
      <c r="H33" s="79">
        <f>'Outputs Monthly'!M42+'Outputs Monthly'!M46+'Outputs Monthly'!M50</f>
        <v>0</v>
      </c>
      <c r="I33" s="80">
        <f>'Outputs Monthly'!M54+'Outputs Monthly'!M58+'Outputs Monthly'!M62</f>
        <v>0</v>
      </c>
      <c r="J33" s="114">
        <f t="shared" si="0"/>
        <v>1542</v>
      </c>
      <c r="K33" s="267"/>
      <c r="L33" s="270"/>
      <c r="M33" s="267"/>
      <c r="N33" s="273"/>
      <c r="O33" s="267"/>
      <c r="P33" s="273"/>
      <c r="Q33" s="267"/>
      <c r="R33" s="273"/>
    </row>
    <row r="34" spans="1:18" ht="29.1" customHeight="1" thickBot="1">
      <c r="A34" s="288"/>
      <c r="B34" s="288"/>
      <c r="C34" s="245" t="s">
        <v>254</v>
      </c>
      <c r="D34" s="283"/>
      <c r="E34" s="286"/>
      <c r="F34" s="1">
        <v>1148</v>
      </c>
      <c r="G34" s="1">
        <v>341</v>
      </c>
      <c r="H34" s="1"/>
      <c r="I34" s="31"/>
      <c r="J34" s="114">
        <f t="shared" si="0"/>
        <v>1489</v>
      </c>
      <c r="K34" s="268"/>
      <c r="L34" s="271"/>
      <c r="M34" s="268"/>
      <c r="N34" s="273"/>
      <c r="O34" s="268"/>
      <c r="P34" s="273"/>
      <c r="Q34" s="268"/>
      <c r="R34" s="273"/>
    </row>
    <row r="35" spans="1:18" ht="29.1" customHeight="1" thickBot="1">
      <c r="A35" s="288"/>
      <c r="B35" s="288"/>
      <c r="C35" s="245" t="s">
        <v>6</v>
      </c>
      <c r="D35" s="284"/>
      <c r="E35" s="287"/>
      <c r="F35" s="4">
        <f>F34/F33</f>
        <v>0.95746455379482898</v>
      </c>
      <c r="G35" s="4">
        <f>G34/G33</f>
        <v>0.99416909620991256</v>
      </c>
      <c r="H35" s="4" t="e">
        <f>H34/H33</f>
        <v>#DIV/0!</v>
      </c>
      <c r="I35" s="4" t="e">
        <f>I34/I33</f>
        <v>#DIV/0!</v>
      </c>
      <c r="J35" s="115">
        <f>J34/J33</f>
        <v>0.96562905317769132</v>
      </c>
      <c r="K35" s="269"/>
      <c r="L35" s="272"/>
      <c r="M35" s="269"/>
      <c r="N35" s="273"/>
      <c r="O35" s="269"/>
      <c r="P35" s="273"/>
      <c r="Q35" s="269"/>
      <c r="R35" s="273"/>
    </row>
    <row r="36" spans="1:18" ht="29.1" customHeight="1" thickBot="1">
      <c r="A36" s="288" t="s">
        <v>18</v>
      </c>
      <c r="B36" s="288"/>
      <c r="C36" s="245" t="s">
        <v>15</v>
      </c>
      <c r="D36" s="282">
        <v>0.8</v>
      </c>
      <c r="E36" s="285">
        <v>3</v>
      </c>
      <c r="F36" s="79">
        <f>'Outputs Monthly'!N18+'Outputs Monthly'!N22+'Outputs Monthly'!N26</f>
        <v>1612</v>
      </c>
      <c r="G36" s="79">
        <f>'Outputs Monthly'!N30+'Outputs Monthly'!N34+'Outputs Monthly'!N38</f>
        <v>529</v>
      </c>
      <c r="H36" s="79">
        <f>'Outputs Monthly'!N42+'Outputs Monthly'!N46+'Outputs Monthly'!N50</f>
        <v>0</v>
      </c>
      <c r="I36" s="80">
        <f>'Outputs Monthly'!N54+'Outputs Monthly'!N58+'Outputs Monthly'!N62</f>
        <v>0</v>
      </c>
      <c r="J36" s="114">
        <f t="shared" si="0"/>
        <v>2141</v>
      </c>
      <c r="K36" s="267"/>
      <c r="L36" s="270"/>
      <c r="M36" s="267"/>
      <c r="N36" s="273"/>
      <c r="O36" s="267"/>
      <c r="P36" s="273"/>
      <c r="Q36" s="267"/>
      <c r="R36" s="273"/>
    </row>
    <row r="37" spans="1:18" ht="29.1" customHeight="1" thickBot="1">
      <c r="A37" s="288"/>
      <c r="B37" s="288"/>
      <c r="C37" s="245" t="s">
        <v>255</v>
      </c>
      <c r="D37" s="283"/>
      <c r="E37" s="286"/>
      <c r="F37" s="1">
        <v>1604</v>
      </c>
      <c r="G37" s="1">
        <v>524</v>
      </c>
      <c r="H37" s="1"/>
      <c r="I37" s="31"/>
      <c r="J37" s="114">
        <f t="shared" si="0"/>
        <v>2128</v>
      </c>
      <c r="K37" s="268"/>
      <c r="L37" s="271"/>
      <c r="M37" s="268"/>
      <c r="N37" s="273"/>
      <c r="O37" s="268"/>
      <c r="P37" s="273"/>
      <c r="Q37" s="268"/>
      <c r="R37" s="273"/>
    </row>
    <row r="38" spans="1:18" ht="29.1" customHeight="1" thickBot="1">
      <c r="A38" s="288"/>
      <c r="B38" s="288"/>
      <c r="C38" s="245" t="s">
        <v>6</v>
      </c>
      <c r="D38" s="284"/>
      <c r="E38" s="287"/>
      <c r="F38" s="4">
        <f>F37/F36</f>
        <v>0.99503722084367241</v>
      </c>
      <c r="G38" s="4">
        <f>G37/G36</f>
        <v>0.99054820415879019</v>
      </c>
      <c r="H38" s="4" t="e">
        <f>H37/H36</f>
        <v>#DIV/0!</v>
      </c>
      <c r="I38" s="4" t="e">
        <f>I37/I36</f>
        <v>#DIV/0!</v>
      </c>
      <c r="J38" s="115">
        <f>J37/J36</f>
        <v>0.99392807099486224</v>
      </c>
      <c r="K38" s="269"/>
      <c r="L38" s="272"/>
      <c r="M38" s="269"/>
      <c r="N38" s="273"/>
      <c r="O38" s="269"/>
      <c r="P38" s="273"/>
      <c r="Q38" s="269"/>
      <c r="R38" s="273"/>
    </row>
    <row r="39" spans="1:18" ht="29.1" customHeight="1" thickBot="1">
      <c r="A39" s="288" t="s">
        <v>19</v>
      </c>
      <c r="B39" s="288"/>
      <c r="C39" s="245" t="s">
        <v>15</v>
      </c>
      <c r="D39" s="282">
        <v>0.8</v>
      </c>
      <c r="E39" s="285">
        <v>2</v>
      </c>
      <c r="F39" s="79">
        <f>'Outputs Monthly'!O18+'Outputs Monthly'!O22+'Outputs Monthly'!O26</f>
        <v>76</v>
      </c>
      <c r="G39" s="79">
        <f>'Outputs Monthly'!O30+'Outputs Monthly'!O34+'Outputs Monthly'!O38</f>
        <v>30</v>
      </c>
      <c r="H39" s="79">
        <f>'Outputs Monthly'!O42+'Outputs Monthly'!O46+'Outputs Monthly'!O50</f>
        <v>0</v>
      </c>
      <c r="I39" s="80">
        <f>'Outputs Monthly'!O54+'Outputs Monthly'!O58+'Outputs Monthly'!O62</f>
        <v>0</v>
      </c>
      <c r="J39" s="114">
        <f t="shared" si="0"/>
        <v>106</v>
      </c>
      <c r="K39" s="267"/>
      <c r="L39" s="270"/>
      <c r="M39" s="267"/>
      <c r="N39" s="273"/>
      <c r="O39" s="267"/>
      <c r="P39" s="273"/>
      <c r="Q39" s="267"/>
      <c r="R39" s="273"/>
    </row>
    <row r="40" spans="1:18" ht="29.1" customHeight="1" thickBot="1">
      <c r="A40" s="288"/>
      <c r="B40" s="288"/>
      <c r="C40" s="245" t="s">
        <v>254</v>
      </c>
      <c r="D40" s="283"/>
      <c r="E40" s="286"/>
      <c r="F40" s="1">
        <v>76</v>
      </c>
      <c r="G40" s="1">
        <v>30</v>
      </c>
      <c r="H40" s="1"/>
      <c r="I40" s="31"/>
      <c r="J40" s="114">
        <f t="shared" si="0"/>
        <v>106</v>
      </c>
      <c r="K40" s="268"/>
      <c r="L40" s="271"/>
      <c r="M40" s="268"/>
      <c r="N40" s="273"/>
      <c r="O40" s="268"/>
      <c r="P40" s="273"/>
      <c r="Q40" s="268"/>
      <c r="R40" s="273"/>
    </row>
    <row r="41" spans="1:18" ht="29.1" customHeight="1" thickBot="1">
      <c r="A41" s="288"/>
      <c r="B41" s="288"/>
      <c r="C41" s="245" t="s">
        <v>6</v>
      </c>
      <c r="D41" s="284"/>
      <c r="E41" s="287"/>
      <c r="F41" s="4">
        <f>F40/F39</f>
        <v>1</v>
      </c>
      <c r="G41" s="4">
        <f>G40/G39</f>
        <v>1</v>
      </c>
      <c r="H41" s="4" t="e">
        <f>H40/H39</f>
        <v>#DIV/0!</v>
      </c>
      <c r="I41" s="4" t="e">
        <f>I40/I39</f>
        <v>#DIV/0!</v>
      </c>
      <c r="J41" s="116">
        <f>J40/J39</f>
        <v>1</v>
      </c>
      <c r="K41" s="269"/>
      <c r="L41" s="272"/>
      <c r="M41" s="269"/>
      <c r="N41" s="274"/>
      <c r="O41" s="269"/>
      <c r="P41" s="274"/>
      <c r="Q41" s="269"/>
      <c r="R41" s="274"/>
    </row>
    <row r="42" spans="1:18" ht="29.1" customHeight="1">
      <c r="A42" s="246"/>
      <c r="B42" s="247"/>
      <c r="C42" s="248"/>
      <c r="D42" s="3"/>
      <c r="E42" s="3"/>
      <c r="F42" s="3"/>
      <c r="G42" s="3"/>
      <c r="H42" s="3"/>
      <c r="I42" s="3"/>
      <c r="J42" s="3"/>
      <c r="K42" s="218"/>
      <c r="L42" s="218"/>
    </row>
    <row r="43" spans="1:18" ht="29.1" customHeight="1">
      <c r="A43" s="246"/>
      <c r="B43" s="247"/>
      <c r="C43" s="248"/>
      <c r="D43" s="3"/>
      <c r="E43" s="3"/>
      <c r="F43" s="3"/>
      <c r="G43" s="3"/>
      <c r="H43" s="3"/>
      <c r="I43" s="3"/>
      <c r="J43" s="3"/>
      <c r="K43" s="218"/>
      <c r="L43" s="218"/>
    </row>
    <row r="44" spans="1:18" ht="29.1" customHeight="1" thickBot="1">
      <c r="A44" s="2" t="s">
        <v>141</v>
      </c>
      <c r="B44" s="235"/>
      <c r="C44" s="236"/>
      <c r="D44" s="76"/>
      <c r="E44" s="76"/>
      <c r="F44" s="76"/>
      <c r="G44" s="76"/>
      <c r="H44" s="76"/>
      <c r="I44" s="76"/>
      <c r="J44" s="76"/>
      <c r="K44" s="218"/>
      <c r="L44" s="218"/>
    </row>
    <row r="45" spans="1:18" ht="29.1" customHeight="1">
      <c r="A45" s="238"/>
      <c r="B45" s="238"/>
      <c r="C45" s="238"/>
      <c r="D45" s="291" t="s">
        <v>140</v>
      </c>
      <c r="E45" s="291" t="s">
        <v>0</v>
      </c>
      <c r="F45" s="113" t="s">
        <v>258</v>
      </c>
      <c r="G45" s="113" t="s">
        <v>244</v>
      </c>
      <c r="H45" s="113" t="s">
        <v>245</v>
      </c>
      <c r="I45" s="113" t="s">
        <v>246</v>
      </c>
      <c r="J45" s="6"/>
      <c r="K45" s="276" t="str">
        <f>F45</f>
        <v>10/1/15 - 12/31/15</v>
      </c>
      <c r="L45" s="277"/>
      <c r="M45" s="276" t="str">
        <f>G45</f>
        <v>1/1/16 - 3/31/16</v>
      </c>
      <c r="N45" s="277"/>
      <c r="O45" s="276" t="str">
        <f>H45</f>
        <v>4/1/16 - 6/30/16</v>
      </c>
      <c r="P45" s="277"/>
      <c r="Q45" s="276" t="str">
        <f>I45</f>
        <v>7/1/16 - 9/30/16</v>
      </c>
      <c r="R45" s="277"/>
    </row>
    <row r="46" spans="1:18" ht="29.1" customHeight="1" thickBot="1">
      <c r="A46" s="249" t="s">
        <v>1</v>
      </c>
      <c r="B46" s="289" t="s">
        <v>2</v>
      </c>
      <c r="C46" s="290"/>
      <c r="D46" s="292"/>
      <c r="E46" s="293">
        <v>38991</v>
      </c>
      <c r="F46" s="123" t="str">
        <f>F10</f>
        <v>1st Quarter</v>
      </c>
      <c r="G46" s="123" t="str">
        <f t="shared" ref="G46:I46" si="1">G10</f>
        <v>2nd Quarter</v>
      </c>
      <c r="H46" s="123" t="str">
        <f t="shared" si="1"/>
        <v>3rd Quarter</v>
      </c>
      <c r="I46" s="123" t="str">
        <f t="shared" si="1"/>
        <v>4th Quarter</v>
      </c>
      <c r="J46" s="7" t="s">
        <v>3</v>
      </c>
      <c r="K46" s="219" t="s">
        <v>134</v>
      </c>
      <c r="L46" s="220" t="s">
        <v>139</v>
      </c>
      <c r="M46" s="126" t="s">
        <v>134</v>
      </c>
      <c r="N46" s="127" t="s">
        <v>139</v>
      </c>
      <c r="O46" s="126" t="s">
        <v>134</v>
      </c>
      <c r="P46" s="127" t="s">
        <v>139</v>
      </c>
      <c r="Q46" s="126" t="s">
        <v>134</v>
      </c>
      <c r="R46" s="127" t="s">
        <v>139</v>
      </c>
    </row>
    <row r="47" spans="1:18" ht="29.1" customHeight="1" thickBot="1">
      <c r="A47" s="288" t="s">
        <v>4</v>
      </c>
      <c r="B47" s="288"/>
      <c r="C47" s="245" t="s">
        <v>20</v>
      </c>
      <c r="D47" s="282">
        <v>0.8</v>
      </c>
      <c r="E47" s="285">
        <v>3</v>
      </c>
      <c r="F47" s="1">
        <v>74749</v>
      </c>
      <c r="G47" s="1">
        <v>29264</v>
      </c>
      <c r="H47" s="1"/>
      <c r="I47" s="32"/>
      <c r="J47" s="33">
        <f>SUM(F47:I47)</f>
        <v>104013</v>
      </c>
      <c r="K47" s="267"/>
      <c r="L47" s="270"/>
      <c r="M47" s="267"/>
      <c r="N47" s="273"/>
      <c r="O47" s="267"/>
      <c r="P47" s="273"/>
      <c r="Q47" s="267"/>
      <c r="R47" s="273"/>
    </row>
    <row r="48" spans="1:18" ht="29.1" customHeight="1" thickBot="1">
      <c r="A48" s="288"/>
      <c r="B48" s="288"/>
      <c r="C48" s="245" t="s">
        <v>255</v>
      </c>
      <c r="D48" s="283"/>
      <c r="E48" s="286"/>
      <c r="F48" s="1">
        <v>73630</v>
      </c>
      <c r="G48" s="1">
        <v>28813</v>
      </c>
      <c r="H48" s="1"/>
      <c r="I48" s="31"/>
      <c r="J48" s="33">
        <f t="shared" ref="J48:J76" si="2">SUM(F48:I48)</f>
        <v>102443</v>
      </c>
      <c r="K48" s="268"/>
      <c r="L48" s="271"/>
      <c r="M48" s="268"/>
      <c r="N48" s="273"/>
      <c r="O48" s="268"/>
      <c r="P48" s="273"/>
      <c r="Q48" s="268"/>
      <c r="R48" s="273"/>
    </row>
    <row r="49" spans="1:18" ht="29.1" customHeight="1" thickBot="1">
      <c r="A49" s="288"/>
      <c r="B49" s="288"/>
      <c r="C49" s="245" t="s">
        <v>6</v>
      </c>
      <c r="D49" s="284"/>
      <c r="E49" s="287"/>
      <c r="F49" s="4">
        <f>F48/F47</f>
        <v>0.98502990006555269</v>
      </c>
      <c r="G49" s="4">
        <f>G48/G47</f>
        <v>0.98458857299070535</v>
      </c>
      <c r="H49" s="4" t="e">
        <f>H48/H47</f>
        <v>#DIV/0!</v>
      </c>
      <c r="I49" s="4" t="e">
        <f>I48/I47</f>
        <v>#DIV/0!</v>
      </c>
      <c r="J49" s="36">
        <f>J48/J47</f>
        <v>0.98490573293722905</v>
      </c>
      <c r="K49" s="269"/>
      <c r="L49" s="272"/>
      <c r="M49" s="269"/>
      <c r="N49" s="273"/>
      <c r="O49" s="269"/>
      <c r="P49" s="273"/>
      <c r="Q49" s="269"/>
      <c r="R49" s="273"/>
    </row>
    <row r="50" spans="1:18" ht="29.1" customHeight="1" thickBot="1">
      <c r="A50" s="288" t="s">
        <v>7</v>
      </c>
      <c r="B50" s="288"/>
      <c r="C50" s="245" t="s">
        <v>20</v>
      </c>
      <c r="D50" s="282">
        <v>0.8</v>
      </c>
      <c r="E50" s="285">
        <v>3</v>
      </c>
      <c r="F50" s="1">
        <v>38447</v>
      </c>
      <c r="G50" s="1">
        <v>13867</v>
      </c>
      <c r="H50" s="1"/>
      <c r="I50" s="32"/>
      <c r="J50" s="33">
        <f t="shared" si="2"/>
        <v>52314</v>
      </c>
      <c r="K50" s="267"/>
      <c r="L50" s="270"/>
      <c r="M50" s="267"/>
      <c r="N50" s="273"/>
      <c r="O50" s="267"/>
      <c r="P50" s="273"/>
      <c r="Q50" s="267"/>
      <c r="R50" s="273"/>
    </row>
    <row r="51" spans="1:18" ht="29.1" customHeight="1" thickBot="1">
      <c r="A51" s="288"/>
      <c r="B51" s="288"/>
      <c r="C51" s="245" t="s">
        <v>255</v>
      </c>
      <c r="D51" s="283"/>
      <c r="E51" s="286"/>
      <c r="F51" s="1">
        <v>37832</v>
      </c>
      <c r="G51" s="1">
        <v>13542</v>
      </c>
      <c r="H51" s="1"/>
      <c r="I51" s="31"/>
      <c r="J51" s="33">
        <f t="shared" si="2"/>
        <v>51374</v>
      </c>
      <c r="K51" s="268"/>
      <c r="L51" s="271"/>
      <c r="M51" s="268"/>
      <c r="N51" s="273"/>
      <c r="O51" s="268"/>
      <c r="P51" s="273"/>
      <c r="Q51" s="268"/>
      <c r="R51" s="273"/>
    </row>
    <row r="52" spans="1:18" ht="29.1" customHeight="1" thickBot="1">
      <c r="A52" s="288"/>
      <c r="B52" s="288"/>
      <c r="C52" s="245" t="s">
        <v>6</v>
      </c>
      <c r="D52" s="284"/>
      <c r="E52" s="287"/>
      <c r="F52" s="4">
        <f>F51/F50</f>
        <v>0.98400395349442094</v>
      </c>
      <c r="G52" s="4">
        <f>G51/G50</f>
        <v>0.97656306338789933</v>
      </c>
      <c r="H52" s="4" t="e">
        <f>H51/H50</f>
        <v>#DIV/0!</v>
      </c>
      <c r="I52" s="4" t="e">
        <f>I51/I50</f>
        <v>#DIV/0!</v>
      </c>
      <c r="J52" s="36">
        <f>J51/J50</f>
        <v>0.98203157854494016</v>
      </c>
      <c r="K52" s="269"/>
      <c r="L52" s="272"/>
      <c r="M52" s="269"/>
      <c r="N52" s="273"/>
      <c r="O52" s="269"/>
      <c r="P52" s="273"/>
      <c r="Q52" s="269"/>
      <c r="R52" s="273"/>
    </row>
    <row r="53" spans="1:18" ht="29.1" customHeight="1" thickBot="1">
      <c r="A53" s="288" t="s">
        <v>8</v>
      </c>
      <c r="B53" s="288"/>
      <c r="C53" s="245" t="s">
        <v>20</v>
      </c>
      <c r="D53" s="282">
        <v>0.8</v>
      </c>
      <c r="E53" s="285">
        <v>3</v>
      </c>
      <c r="F53" s="1">
        <v>16689</v>
      </c>
      <c r="G53" s="1">
        <v>5260</v>
      </c>
      <c r="H53" s="1"/>
      <c r="I53" s="32"/>
      <c r="J53" s="33">
        <f t="shared" si="2"/>
        <v>21949</v>
      </c>
      <c r="K53" s="267"/>
      <c r="L53" s="270"/>
      <c r="M53" s="267"/>
      <c r="N53" s="273"/>
      <c r="O53" s="267"/>
      <c r="P53" s="273"/>
      <c r="Q53" s="267"/>
      <c r="R53" s="273"/>
    </row>
    <row r="54" spans="1:18" ht="29.1" customHeight="1" thickBot="1">
      <c r="A54" s="288"/>
      <c r="B54" s="288"/>
      <c r="C54" s="245" t="s">
        <v>255</v>
      </c>
      <c r="D54" s="283"/>
      <c r="E54" s="286"/>
      <c r="F54" s="1">
        <v>16632</v>
      </c>
      <c r="G54" s="1">
        <v>5258</v>
      </c>
      <c r="H54" s="1"/>
      <c r="I54" s="31"/>
      <c r="J54" s="33">
        <f t="shared" si="2"/>
        <v>21890</v>
      </c>
      <c r="K54" s="268"/>
      <c r="L54" s="271"/>
      <c r="M54" s="268"/>
      <c r="N54" s="273"/>
      <c r="O54" s="268"/>
      <c r="P54" s="273"/>
      <c r="Q54" s="268"/>
      <c r="R54" s="273"/>
    </row>
    <row r="55" spans="1:18" ht="29.1" customHeight="1" thickBot="1">
      <c r="A55" s="288"/>
      <c r="B55" s="288"/>
      <c r="C55" s="245" t="s">
        <v>6</v>
      </c>
      <c r="D55" s="284"/>
      <c r="E55" s="287"/>
      <c r="F55" s="4">
        <f>F54/F53</f>
        <v>0.99658457666726585</v>
      </c>
      <c r="G55" s="4">
        <f>G54/G53</f>
        <v>0.9996197718631179</v>
      </c>
      <c r="H55" s="4" t="e">
        <f>H54/H53</f>
        <v>#DIV/0!</v>
      </c>
      <c r="I55" s="4" t="e">
        <f>I54/I53</f>
        <v>#DIV/0!</v>
      </c>
      <c r="J55" s="36">
        <f>J54/J53</f>
        <v>0.99731195043054355</v>
      </c>
      <c r="K55" s="269"/>
      <c r="L55" s="272"/>
      <c r="M55" s="269"/>
      <c r="N55" s="273"/>
      <c r="O55" s="269"/>
      <c r="P55" s="273"/>
      <c r="Q55" s="269"/>
      <c r="R55" s="273"/>
    </row>
    <row r="56" spans="1:18" ht="29.1" customHeight="1" thickBot="1">
      <c r="A56" s="288" t="s">
        <v>10</v>
      </c>
      <c r="B56" s="288"/>
      <c r="C56" s="245" t="s">
        <v>20</v>
      </c>
      <c r="D56" s="282">
        <v>0.8</v>
      </c>
      <c r="E56" s="285">
        <v>3</v>
      </c>
      <c r="F56" s="1">
        <v>29588</v>
      </c>
      <c r="G56" s="1">
        <v>10204</v>
      </c>
      <c r="H56" s="1"/>
      <c r="I56" s="30"/>
      <c r="J56" s="33">
        <f t="shared" si="2"/>
        <v>39792</v>
      </c>
      <c r="K56" s="267"/>
      <c r="L56" s="270"/>
      <c r="M56" s="267"/>
      <c r="N56" s="273"/>
      <c r="O56" s="267"/>
      <c r="P56" s="273"/>
      <c r="Q56" s="267"/>
      <c r="R56" s="273"/>
    </row>
    <row r="57" spans="1:18" ht="29.1" customHeight="1" thickBot="1">
      <c r="A57" s="288"/>
      <c r="B57" s="288"/>
      <c r="C57" s="245" t="s">
        <v>255</v>
      </c>
      <c r="D57" s="283"/>
      <c r="E57" s="286"/>
      <c r="F57" s="1">
        <v>29000</v>
      </c>
      <c r="G57" s="1">
        <v>10009</v>
      </c>
      <c r="H57" s="1"/>
      <c r="I57" s="31"/>
      <c r="J57" s="33">
        <f t="shared" si="2"/>
        <v>39009</v>
      </c>
      <c r="K57" s="268"/>
      <c r="L57" s="271"/>
      <c r="M57" s="268"/>
      <c r="N57" s="273"/>
      <c r="O57" s="268"/>
      <c r="P57" s="273"/>
      <c r="Q57" s="268"/>
      <c r="R57" s="273"/>
    </row>
    <row r="58" spans="1:18" ht="29.1" customHeight="1" thickBot="1">
      <c r="A58" s="288"/>
      <c r="B58" s="288"/>
      <c r="C58" s="245" t="s">
        <v>6</v>
      </c>
      <c r="D58" s="284"/>
      <c r="E58" s="287"/>
      <c r="F58" s="4">
        <f>F57/F56</f>
        <v>0.98012707854535619</v>
      </c>
      <c r="G58" s="4">
        <f>G57/G56</f>
        <v>0.98088984711877691</v>
      </c>
      <c r="H58" s="4" t="e">
        <f>H57/H56</f>
        <v>#DIV/0!</v>
      </c>
      <c r="I58" s="4" t="e">
        <f>I57/I56</f>
        <v>#DIV/0!</v>
      </c>
      <c r="J58" s="36">
        <f>J57/J56</f>
        <v>0.98032267792521111</v>
      </c>
      <c r="K58" s="269"/>
      <c r="L58" s="272"/>
      <c r="M58" s="269"/>
      <c r="N58" s="274"/>
      <c r="O58" s="269"/>
      <c r="P58" s="274"/>
      <c r="Q58" s="269"/>
      <c r="R58" s="274"/>
    </row>
    <row r="59" spans="1:18" ht="29.1" customHeight="1" thickBot="1">
      <c r="A59" s="249" t="s">
        <v>12</v>
      </c>
      <c r="B59" s="289" t="s">
        <v>13</v>
      </c>
      <c r="C59" s="290"/>
      <c r="D59" s="3"/>
      <c r="E59" s="3"/>
      <c r="F59" s="3"/>
      <c r="G59" s="3"/>
      <c r="H59" s="3"/>
      <c r="I59" s="3"/>
      <c r="J59" s="38"/>
      <c r="K59" s="217"/>
      <c r="L59" s="218"/>
    </row>
    <row r="60" spans="1:18" ht="29.1" customHeight="1" thickBot="1">
      <c r="A60" s="288" t="s">
        <v>14</v>
      </c>
      <c r="B60" s="288"/>
      <c r="C60" s="245" t="s">
        <v>20</v>
      </c>
      <c r="D60" s="282">
        <v>0.8</v>
      </c>
      <c r="E60" s="285">
        <v>3</v>
      </c>
      <c r="F60" s="117">
        <v>49939</v>
      </c>
      <c r="G60" s="118">
        <v>15608</v>
      </c>
      <c r="H60" s="118"/>
      <c r="I60" s="119"/>
      <c r="J60" s="33">
        <f t="shared" si="2"/>
        <v>65547</v>
      </c>
      <c r="K60" s="267"/>
      <c r="L60" s="270"/>
      <c r="M60" s="267"/>
      <c r="N60" s="275"/>
      <c r="O60" s="267"/>
      <c r="P60" s="275"/>
      <c r="Q60" s="267"/>
      <c r="R60" s="275"/>
    </row>
    <row r="61" spans="1:18" ht="29.1" customHeight="1" thickBot="1">
      <c r="A61" s="288"/>
      <c r="B61" s="288"/>
      <c r="C61" s="245" t="s">
        <v>255</v>
      </c>
      <c r="D61" s="283"/>
      <c r="E61" s="286"/>
      <c r="F61" s="120">
        <v>49388</v>
      </c>
      <c r="G61" s="1">
        <v>15475</v>
      </c>
      <c r="H61" s="1"/>
      <c r="I61" s="121"/>
      <c r="J61" s="33">
        <f t="shared" si="2"/>
        <v>64863</v>
      </c>
      <c r="K61" s="268"/>
      <c r="L61" s="271"/>
      <c r="M61" s="268"/>
      <c r="N61" s="273"/>
      <c r="O61" s="268"/>
      <c r="P61" s="273"/>
      <c r="Q61" s="268"/>
      <c r="R61" s="273"/>
    </row>
    <row r="62" spans="1:18" ht="29.1" customHeight="1" thickBot="1">
      <c r="A62" s="288"/>
      <c r="B62" s="288"/>
      <c r="C62" s="245" t="s">
        <v>6</v>
      </c>
      <c r="D62" s="284"/>
      <c r="E62" s="287"/>
      <c r="F62" s="4">
        <f>F61/F60</f>
        <v>0.98896653917779687</v>
      </c>
      <c r="G62" s="4">
        <f>G61/G60</f>
        <v>0.99147872885699639</v>
      </c>
      <c r="H62" s="4" t="e">
        <f>H61/H60</f>
        <v>#DIV/0!</v>
      </c>
      <c r="I62" s="4" t="e">
        <f>I61/I60</f>
        <v>#DIV/0!</v>
      </c>
      <c r="J62" s="36">
        <f>J61/J60</f>
        <v>0.98956473980502535</v>
      </c>
      <c r="K62" s="269"/>
      <c r="L62" s="272"/>
      <c r="M62" s="269"/>
      <c r="N62" s="273"/>
      <c r="O62" s="269"/>
      <c r="P62" s="273"/>
      <c r="Q62" s="269"/>
      <c r="R62" s="273"/>
    </row>
    <row r="63" spans="1:18" ht="29.1" customHeight="1" thickBot="1">
      <c r="A63" s="288" t="s">
        <v>16</v>
      </c>
      <c r="B63" s="288"/>
      <c r="C63" s="245" t="s">
        <v>20</v>
      </c>
      <c r="D63" s="282">
        <v>0.8</v>
      </c>
      <c r="E63" s="285">
        <v>3</v>
      </c>
      <c r="F63" s="1">
        <v>21702</v>
      </c>
      <c r="G63" s="1">
        <v>7152</v>
      </c>
      <c r="H63" s="1"/>
      <c r="I63" s="32"/>
      <c r="J63" s="33">
        <f t="shared" si="2"/>
        <v>28854</v>
      </c>
      <c r="K63" s="267"/>
      <c r="L63" s="270"/>
      <c r="M63" s="267"/>
      <c r="N63" s="273"/>
      <c r="O63" s="267"/>
      <c r="P63" s="273"/>
      <c r="Q63" s="267"/>
      <c r="R63" s="273"/>
    </row>
    <row r="64" spans="1:18" ht="29.1" customHeight="1" thickBot="1">
      <c r="A64" s="288"/>
      <c r="B64" s="288"/>
      <c r="C64" s="245" t="s">
        <v>255</v>
      </c>
      <c r="D64" s="283"/>
      <c r="E64" s="286"/>
      <c r="F64" s="1">
        <v>21429</v>
      </c>
      <c r="G64" s="1">
        <v>6936</v>
      </c>
      <c r="H64" s="1"/>
      <c r="I64" s="31"/>
      <c r="J64" s="33">
        <f t="shared" si="2"/>
        <v>28365</v>
      </c>
      <c r="K64" s="268"/>
      <c r="L64" s="271"/>
      <c r="M64" s="268"/>
      <c r="N64" s="273"/>
      <c r="O64" s="268"/>
      <c r="P64" s="273"/>
      <c r="Q64" s="268"/>
      <c r="R64" s="273"/>
    </row>
    <row r="65" spans="1:26" ht="29.1" customHeight="1" thickBot="1">
      <c r="A65" s="288"/>
      <c r="B65" s="288"/>
      <c r="C65" s="245" t="s">
        <v>6</v>
      </c>
      <c r="D65" s="284"/>
      <c r="E65" s="287"/>
      <c r="F65" s="4">
        <f>F64/F63</f>
        <v>0.987420514238319</v>
      </c>
      <c r="G65" s="4">
        <f>G64/G63</f>
        <v>0.96979865771812079</v>
      </c>
      <c r="H65" s="4" t="e">
        <f>H64/H63</f>
        <v>#DIV/0!</v>
      </c>
      <c r="I65" s="4" t="e">
        <f>I64/I63</f>
        <v>#DIV/0!</v>
      </c>
      <c r="J65" s="36">
        <f>J64/J63</f>
        <v>0.98305260969016428</v>
      </c>
      <c r="K65" s="269"/>
      <c r="L65" s="272"/>
      <c r="M65" s="269"/>
      <c r="N65" s="273"/>
      <c r="O65" s="269"/>
      <c r="P65" s="273"/>
      <c r="Q65" s="269"/>
      <c r="R65" s="273"/>
    </row>
    <row r="66" spans="1:26" ht="29.1" customHeight="1" thickBot="1">
      <c r="A66" s="288" t="s">
        <v>10</v>
      </c>
      <c r="B66" s="288"/>
      <c r="C66" s="245" t="s">
        <v>20</v>
      </c>
      <c r="D66" s="282">
        <v>0.8</v>
      </c>
      <c r="E66" s="285">
        <v>4</v>
      </c>
      <c r="F66" s="1">
        <v>21581</v>
      </c>
      <c r="G66" s="1">
        <v>6822</v>
      </c>
      <c r="H66" s="1"/>
      <c r="I66" s="32"/>
      <c r="J66" s="33">
        <f t="shared" si="2"/>
        <v>28403</v>
      </c>
      <c r="K66" s="267"/>
      <c r="L66" s="270"/>
      <c r="M66" s="267"/>
      <c r="N66" s="273"/>
      <c r="O66" s="267"/>
      <c r="P66" s="273"/>
      <c r="Q66" s="267"/>
      <c r="R66" s="273"/>
    </row>
    <row r="67" spans="1:26" ht="29.1" customHeight="1" thickBot="1">
      <c r="A67" s="288"/>
      <c r="B67" s="288"/>
      <c r="C67" s="245" t="s">
        <v>256</v>
      </c>
      <c r="D67" s="283"/>
      <c r="E67" s="286"/>
      <c r="F67" s="1">
        <v>20990</v>
      </c>
      <c r="G67" s="1">
        <v>6583</v>
      </c>
      <c r="H67" s="1"/>
      <c r="I67" s="31"/>
      <c r="J67" s="33">
        <f t="shared" si="2"/>
        <v>27573</v>
      </c>
      <c r="K67" s="268"/>
      <c r="L67" s="271"/>
      <c r="M67" s="268"/>
      <c r="N67" s="273"/>
      <c r="O67" s="268"/>
      <c r="P67" s="273"/>
      <c r="Q67" s="268"/>
      <c r="R67" s="273"/>
    </row>
    <row r="68" spans="1:26" ht="29.1" customHeight="1" thickBot="1">
      <c r="A68" s="288"/>
      <c r="B68" s="288"/>
      <c r="C68" s="245" t="s">
        <v>6</v>
      </c>
      <c r="D68" s="284"/>
      <c r="E68" s="287"/>
      <c r="F68" s="4">
        <f>F67/F66</f>
        <v>0.97261480005560441</v>
      </c>
      <c r="G68" s="4">
        <f>G67/G66</f>
        <v>0.96496628554676045</v>
      </c>
      <c r="H68" s="4" t="e">
        <f>H67/H66</f>
        <v>#DIV/0!</v>
      </c>
      <c r="I68" s="4" t="e">
        <f>I67/I66</f>
        <v>#DIV/0!</v>
      </c>
      <c r="J68" s="36">
        <f>J67/J66</f>
        <v>0.97077773474632967</v>
      </c>
      <c r="K68" s="269"/>
      <c r="L68" s="272"/>
      <c r="M68" s="269"/>
      <c r="N68" s="273"/>
      <c r="O68" s="269"/>
      <c r="P68" s="273"/>
      <c r="Q68" s="269"/>
      <c r="R68" s="273"/>
    </row>
    <row r="69" spans="1:26" ht="29.1" customHeight="1" thickBot="1">
      <c r="A69" s="288" t="s">
        <v>17</v>
      </c>
      <c r="B69" s="288"/>
      <c r="C69" s="245" t="s">
        <v>20</v>
      </c>
      <c r="D69" s="282">
        <v>0.8</v>
      </c>
      <c r="E69" s="285">
        <v>3</v>
      </c>
      <c r="F69" s="1">
        <v>17439</v>
      </c>
      <c r="G69" s="1">
        <v>5752</v>
      </c>
      <c r="H69" s="1"/>
      <c r="I69" s="32"/>
      <c r="J69" s="33">
        <f t="shared" si="2"/>
        <v>23191</v>
      </c>
      <c r="K69" s="267"/>
      <c r="L69" s="270"/>
      <c r="M69" s="267"/>
      <c r="N69" s="273"/>
      <c r="O69" s="267"/>
      <c r="P69" s="273"/>
      <c r="Q69" s="267"/>
      <c r="R69" s="273"/>
    </row>
    <row r="70" spans="1:26" ht="29.1" customHeight="1" thickBot="1">
      <c r="A70" s="288"/>
      <c r="B70" s="288"/>
      <c r="C70" s="245" t="s">
        <v>255</v>
      </c>
      <c r="D70" s="283"/>
      <c r="E70" s="286"/>
      <c r="F70" s="1">
        <v>17322</v>
      </c>
      <c r="G70" s="1">
        <v>5712</v>
      </c>
      <c r="H70" s="1"/>
      <c r="I70" s="31"/>
      <c r="J70" s="33">
        <f t="shared" si="2"/>
        <v>23034</v>
      </c>
      <c r="K70" s="268"/>
      <c r="L70" s="271"/>
      <c r="M70" s="268"/>
      <c r="N70" s="273"/>
      <c r="O70" s="268"/>
      <c r="P70" s="273"/>
      <c r="Q70" s="268"/>
      <c r="R70" s="273"/>
    </row>
    <row r="71" spans="1:26" ht="29.1" customHeight="1" thickBot="1">
      <c r="A71" s="288"/>
      <c r="B71" s="288"/>
      <c r="C71" s="245" t="s">
        <v>6</v>
      </c>
      <c r="D71" s="284"/>
      <c r="E71" s="287"/>
      <c r="F71" s="4">
        <f>F70/F69</f>
        <v>0.99329089970755202</v>
      </c>
      <c r="G71" s="4">
        <f>G70/G69</f>
        <v>0.99304589707927682</v>
      </c>
      <c r="H71" s="4" t="e">
        <f>H70/H69</f>
        <v>#DIV/0!</v>
      </c>
      <c r="I71" s="4" t="e">
        <f>I70/I69</f>
        <v>#DIV/0!</v>
      </c>
      <c r="J71" s="36">
        <f>J70/J69</f>
        <v>0.99323013237894009</v>
      </c>
      <c r="K71" s="269"/>
      <c r="L71" s="272"/>
      <c r="M71" s="269"/>
      <c r="N71" s="273"/>
      <c r="O71" s="269"/>
      <c r="P71" s="273"/>
      <c r="Q71" s="269"/>
      <c r="R71" s="273"/>
    </row>
    <row r="72" spans="1:26" ht="29.1" customHeight="1" thickBot="1">
      <c r="A72" s="288" t="s">
        <v>18</v>
      </c>
      <c r="B72" s="288"/>
      <c r="C72" s="245" t="s">
        <v>20</v>
      </c>
      <c r="D72" s="282">
        <v>0.8</v>
      </c>
      <c r="E72" s="285">
        <v>3</v>
      </c>
      <c r="F72" s="1">
        <v>38357</v>
      </c>
      <c r="G72" s="1">
        <v>12294</v>
      </c>
      <c r="H72" s="1"/>
      <c r="I72" s="32"/>
      <c r="J72" s="33">
        <f t="shared" si="2"/>
        <v>50651</v>
      </c>
      <c r="K72" s="267"/>
      <c r="L72" s="270"/>
      <c r="M72" s="267"/>
      <c r="N72" s="273"/>
      <c r="O72" s="267"/>
      <c r="P72" s="273"/>
      <c r="Q72" s="267"/>
      <c r="R72" s="273"/>
    </row>
    <row r="73" spans="1:26" ht="29.1" customHeight="1" thickBot="1">
      <c r="A73" s="288"/>
      <c r="B73" s="288"/>
      <c r="C73" s="245" t="s">
        <v>255</v>
      </c>
      <c r="D73" s="283"/>
      <c r="E73" s="286"/>
      <c r="F73" s="1">
        <v>38007</v>
      </c>
      <c r="G73" s="1">
        <v>11736</v>
      </c>
      <c r="H73" s="1"/>
      <c r="I73" s="31"/>
      <c r="J73" s="33">
        <f t="shared" si="2"/>
        <v>49743</v>
      </c>
      <c r="K73" s="268"/>
      <c r="L73" s="271"/>
      <c r="M73" s="268"/>
      <c r="N73" s="273"/>
      <c r="O73" s="268"/>
      <c r="P73" s="273"/>
      <c r="Q73" s="268"/>
      <c r="R73" s="273"/>
    </row>
    <row r="74" spans="1:26" ht="29.1" customHeight="1" thickBot="1">
      <c r="A74" s="288"/>
      <c r="B74" s="288"/>
      <c r="C74" s="245" t="s">
        <v>6</v>
      </c>
      <c r="D74" s="284"/>
      <c r="E74" s="287"/>
      <c r="F74" s="4">
        <f>F73/F72</f>
        <v>0.99087519879031205</v>
      </c>
      <c r="G74" s="4">
        <f>G73/G72</f>
        <v>0.9546120058565154</v>
      </c>
      <c r="H74" s="4" t="e">
        <f>H73/H72</f>
        <v>#DIV/0!</v>
      </c>
      <c r="I74" s="4" t="e">
        <f>I73/I72</f>
        <v>#DIV/0!</v>
      </c>
      <c r="J74" s="36">
        <f>J73/J72</f>
        <v>0.98207340427632228</v>
      </c>
      <c r="K74" s="269"/>
      <c r="L74" s="272"/>
      <c r="M74" s="269"/>
      <c r="N74" s="273"/>
      <c r="O74" s="269"/>
      <c r="P74" s="273"/>
      <c r="Q74" s="269"/>
      <c r="R74" s="273"/>
    </row>
    <row r="75" spans="1:26" ht="29.1" customHeight="1" thickBot="1">
      <c r="A75" s="288" t="s">
        <v>21</v>
      </c>
      <c r="B75" s="288"/>
      <c r="C75" s="245" t="s">
        <v>20</v>
      </c>
      <c r="D75" s="282">
        <v>0.8</v>
      </c>
      <c r="E75" s="285">
        <v>3</v>
      </c>
      <c r="F75" s="1">
        <v>7012</v>
      </c>
      <c r="G75" s="1">
        <v>2432</v>
      </c>
      <c r="H75" s="1"/>
      <c r="I75" s="32"/>
      <c r="J75" s="33">
        <f t="shared" si="2"/>
        <v>9444</v>
      </c>
      <c r="K75" s="267"/>
      <c r="L75" s="270"/>
      <c r="M75" s="267"/>
      <c r="N75" s="273"/>
      <c r="O75" s="267"/>
      <c r="P75" s="273"/>
      <c r="Q75" s="267"/>
      <c r="R75" s="273"/>
    </row>
    <row r="76" spans="1:26" ht="29.1" customHeight="1" thickBot="1">
      <c r="A76" s="288"/>
      <c r="B76" s="288"/>
      <c r="C76" s="245" t="s">
        <v>255</v>
      </c>
      <c r="D76" s="283"/>
      <c r="E76" s="286"/>
      <c r="F76" s="1">
        <v>7002</v>
      </c>
      <c r="G76" s="1">
        <v>2423</v>
      </c>
      <c r="H76" s="1"/>
      <c r="I76" s="31"/>
      <c r="J76" s="33">
        <f t="shared" si="2"/>
        <v>9425</v>
      </c>
      <c r="K76" s="268"/>
      <c r="L76" s="271"/>
      <c r="M76" s="268"/>
      <c r="N76" s="273"/>
      <c r="O76" s="268"/>
      <c r="P76" s="273"/>
      <c r="Q76" s="268"/>
      <c r="R76" s="273"/>
    </row>
    <row r="77" spans="1:26" ht="29.1" customHeight="1" thickBot="1">
      <c r="A77" s="288"/>
      <c r="B77" s="288"/>
      <c r="C77" s="245" t="s">
        <v>6</v>
      </c>
      <c r="D77" s="284"/>
      <c r="E77" s="287"/>
      <c r="F77" s="4">
        <f>F76/F75</f>
        <v>0.9985738733599544</v>
      </c>
      <c r="G77" s="4">
        <f>G76/G75</f>
        <v>0.99629934210526316</v>
      </c>
      <c r="H77" s="4" t="e">
        <f>H76/H75</f>
        <v>#DIV/0!</v>
      </c>
      <c r="I77" s="4" t="e">
        <f>I76/I75</f>
        <v>#DIV/0!</v>
      </c>
      <c r="J77" s="36">
        <f>J76/J75</f>
        <v>0.99798814061838204</v>
      </c>
      <c r="K77" s="269"/>
      <c r="L77" s="272"/>
      <c r="M77" s="269"/>
      <c r="N77" s="274"/>
      <c r="O77" s="269"/>
      <c r="P77" s="274"/>
      <c r="Q77" s="269"/>
      <c r="R77" s="274"/>
    </row>
    <row r="80" spans="1:26">
      <c r="B80" s="29" t="s">
        <v>29</v>
      </c>
      <c r="D80" s="12"/>
      <c r="E80" s="12"/>
      <c r="F80" s="12"/>
      <c r="G80" s="12"/>
      <c r="H80" s="13"/>
      <c r="I80" s="12"/>
      <c r="J80" s="34"/>
      <c r="K80" s="12"/>
      <c r="L80" s="215"/>
      <c r="M80" s="12"/>
      <c r="N80" s="13"/>
      <c r="O80" s="34"/>
      <c r="P80" s="13"/>
      <c r="Q80" s="12"/>
      <c r="R80" s="81"/>
      <c r="S80" s="81"/>
      <c r="U80" s="81"/>
      <c r="V80" s="81"/>
      <c r="W80" s="81"/>
      <c r="X80" s="81"/>
      <c r="Y80" s="81"/>
      <c r="Z80" s="81"/>
    </row>
    <row r="81" spans="2:26" ht="18" customHeight="1">
      <c r="B81" s="29" t="s">
        <v>259</v>
      </c>
      <c r="D81" s="12"/>
      <c r="E81" s="12"/>
      <c r="F81" s="12"/>
      <c r="G81" s="12"/>
      <c r="H81" s="13"/>
      <c r="I81" s="12"/>
      <c r="J81" s="18"/>
      <c r="K81" s="18"/>
      <c r="L81" s="216"/>
      <c r="M81" s="35"/>
      <c r="N81" s="14"/>
      <c r="O81" s="26"/>
      <c r="P81" s="23"/>
      <c r="Q81" s="15"/>
      <c r="R81" s="15"/>
      <c r="S81" s="81"/>
      <c r="U81" s="81"/>
      <c r="V81" s="81"/>
      <c r="W81" s="81"/>
      <c r="X81" s="81"/>
      <c r="Y81" s="81"/>
      <c r="Z81" s="81"/>
    </row>
    <row r="82" spans="2:26" ht="18" customHeight="1">
      <c r="C82" s="29" t="s">
        <v>260</v>
      </c>
      <c r="D82" s="12"/>
      <c r="E82" s="12"/>
      <c r="F82" s="12"/>
      <c r="G82" s="12"/>
      <c r="H82" s="13"/>
      <c r="I82" s="12"/>
      <c r="J82" s="18"/>
      <c r="K82" s="18"/>
      <c r="L82" s="216"/>
      <c r="M82" s="35"/>
      <c r="N82" s="14"/>
      <c r="O82" s="26"/>
      <c r="P82" s="23"/>
      <c r="Q82" s="15"/>
      <c r="R82" s="15"/>
      <c r="S82" s="81"/>
      <c r="U82" s="81"/>
      <c r="V82" s="81"/>
      <c r="W82" s="81"/>
      <c r="X82" s="81"/>
      <c r="Y82" s="81"/>
      <c r="Z82" s="81"/>
    </row>
    <row r="83" spans="2:26" ht="15" customHeight="1">
      <c r="B83" s="29" t="s">
        <v>252</v>
      </c>
      <c r="D83" s="29"/>
      <c r="E83" s="29"/>
      <c r="F83" s="29"/>
      <c r="G83" s="29"/>
      <c r="H83" s="29"/>
      <c r="I83" s="29"/>
    </row>
    <row r="84" spans="2:26">
      <c r="T84" s="81"/>
    </row>
    <row r="85" spans="2:26">
      <c r="T85" s="81"/>
    </row>
  </sheetData>
  <sheetProtection algorithmName="SHA-512" hashValue="JQqNOuogwxizJaYuchehhYrWtviWg0DE14PIYiZwCVw7AIENfeMpCye2p2PZC0B46eQGxhFuf+sbrnllw7odDg==" saltValue="+KecK7u/lORGFxvBcDsJjg==" spinCount="100000" sheet="1" objects="1" scenarios="1" selectLockedCells="1"/>
  <mergeCells count="242">
    <mergeCell ref="G6:I6"/>
    <mergeCell ref="D4:E4"/>
    <mergeCell ref="G4:H4"/>
    <mergeCell ref="D6:E6"/>
    <mergeCell ref="G5:H5"/>
    <mergeCell ref="D5:E5"/>
    <mergeCell ref="D20:D22"/>
    <mergeCell ref="E11:E13"/>
    <mergeCell ref="E14:E16"/>
    <mergeCell ref="A14:B16"/>
    <mergeCell ref="A11:B13"/>
    <mergeCell ref="E17:E19"/>
    <mergeCell ref="A17:B19"/>
    <mergeCell ref="E20:E22"/>
    <mergeCell ref="B10:C10"/>
    <mergeCell ref="E9:E10"/>
    <mergeCell ref="D9:D10"/>
    <mergeCell ref="D11:D13"/>
    <mergeCell ref="D14:D16"/>
    <mergeCell ref="D17:D19"/>
    <mergeCell ref="A20:B22"/>
    <mergeCell ref="A39:B41"/>
    <mergeCell ref="A30:B32"/>
    <mergeCell ref="A33:B35"/>
    <mergeCell ref="A36:B38"/>
    <mergeCell ref="D36:D38"/>
    <mergeCell ref="B23:C23"/>
    <mergeCell ref="D45:D46"/>
    <mergeCell ref="E45:E46"/>
    <mergeCell ref="B46:C46"/>
    <mergeCell ref="E30:E32"/>
    <mergeCell ref="D27:D29"/>
    <mergeCell ref="E27:E29"/>
    <mergeCell ref="D39:D41"/>
    <mergeCell ref="E39:E41"/>
    <mergeCell ref="D33:D35"/>
    <mergeCell ref="E33:E35"/>
    <mergeCell ref="E36:E38"/>
    <mergeCell ref="D30:D32"/>
    <mergeCell ref="D24:D26"/>
    <mergeCell ref="E24:E26"/>
    <mergeCell ref="A24:B26"/>
    <mergeCell ref="A27:B29"/>
    <mergeCell ref="A47:B49"/>
    <mergeCell ref="D47:D49"/>
    <mergeCell ref="E47:E49"/>
    <mergeCell ref="A50:B52"/>
    <mergeCell ref="D50:D52"/>
    <mergeCell ref="E50:E52"/>
    <mergeCell ref="A60:B62"/>
    <mergeCell ref="D60:D62"/>
    <mergeCell ref="E60:E62"/>
    <mergeCell ref="A53:B55"/>
    <mergeCell ref="D53:D55"/>
    <mergeCell ref="E53:E55"/>
    <mergeCell ref="A56:B58"/>
    <mergeCell ref="D56:D58"/>
    <mergeCell ref="E56:E58"/>
    <mergeCell ref="B59:C59"/>
    <mergeCell ref="D72:D74"/>
    <mergeCell ref="E72:E74"/>
    <mergeCell ref="A63:B65"/>
    <mergeCell ref="D63:D65"/>
    <mergeCell ref="E63:E65"/>
    <mergeCell ref="A66:B68"/>
    <mergeCell ref="D66:D68"/>
    <mergeCell ref="E66:E68"/>
    <mergeCell ref="A75:B77"/>
    <mergeCell ref="D75:D77"/>
    <mergeCell ref="E75:E77"/>
    <mergeCell ref="A69:B71"/>
    <mergeCell ref="D69:D71"/>
    <mergeCell ref="E69:E71"/>
    <mergeCell ref="A72:B74"/>
    <mergeCell ref="K9:L9"/>
    <mergeCell ref="K11:K13"/>
    <mergeCell ref="L11:L13"/>
    <mergeCell ref="K14:K16"/>
    <mergeCell ref="L14:L16"/>
    <mergeCell ref="K27:K29"/>
    <mergeCell ref="L27:L29"/>
    <mergeCell ref="K17:K19"/>
    <mergeCell ref="L17:L19"/>
    <mergeCell ref="K20:K22"/>
    <mergeCell ref="L20:L22"/>
    <mergeCell ref="K24:K26"/>
    <mergeCell ref="L24:L26"/>
    <mergeCell ref="M9:N9"/>
    <mergeCell ref="M11:M13"/>
    <mergeCell ref="N11:N13"/>
    <mergeCell ref="M14:M16"/>
    <mergeCell ref="N14:N16"/>
    <mergeCell ref="M17:M19"/>
    <mergeCell ref="N17:N19"/>
    <mergeCell ref="M20:M22"/>
    <mergeCell ref="N20:N22"/>
    <mergeCell ref="O9:P9"/>
    <mergeCell ref="O11:O13"/>
    <mergeCell ref="P11:P13"/>
    <mergeCell ref="O14:O16"/>
    <mergeCell ref="P14:P16"/>
    <mergeCell ref="O17:O19"/>
    <mergeCell ref="P17:P19"/>
    <mergeCell ref="Q9:R9"/>
    <mergeCell ref="Q11:Q13"/>
    <mergeCell ref="R11:R13"/>
    <mergeCell ref="Q14:Q16"/>
    <mergeCell ref="R14:R16"/>
    <mergeCell ref="Q17:Q19"/>
    <mergeCell ref="R17:R19"/>
    <mergeCell ref="M24:M26"/>
    <mergeCell ref="N24:N26"/>
    <mergeCell ref="O24:O26"/>
    <mergeCell ref="P24:P26"/>
    <mergeCell ref="Q24:Q26"/>
    <mergeCell ref="R24:R26"/>
    <mergeCell ref="O20:O22"/>
    <mergeCell ref="M27:M29"/>
    <mergeCell ref="N27:N29"/>
    <mergeCell ref="O27:O29"/>
    <mergeCell ref="P27:P29"/>
    <mergeCell ref="Q27:Q29"/>
    <mergeCell ref="R27:R29"/>
    <mergeCell ref="P20:P22"/>
    <mergeCell ref="Q20:Q22"/>
    <mergeCell ref="R20:R22"/>
    <mergeCell ref="K30:K32"/>
    <mergeCell ref="L30:L32"/>
    <mergeCell ref="M30:M32"/>
    <mergeCell ref="N30:N32"/>
    <mergeCell ref="O30:O32"/>
    <mergeCell ref="P30:P32"/>
    <mergeCell ref="Q30:Q32"/>
    <mergeCell ref="R30:R32"/>
    <mergeCell ref="K33:K35"/>
    <mergeCell ref="L33:L35"/>
    <mergeCell ref="M33:M35"/>
    <mergeCell ref="N33:N35"/>
    <mergeCell ref="O33:O35"/>
    <mergeCell ref="P33:P35"/>
    <mergeCell ref="Q33:Q35"/>
    <mergeCell ref="R33:R35"/>
    <mergeCell ref="K36:K38"/>
    <mergeCell ref="L36:L38"/>
    <mergeCell ref="M36:M38"/>
    <mergeCell ref="N36:N38"/>
    <mergeCell ref="O36:O38"/>
    <mergeCell ref="P36:P38"/>
    <mergeCell ref="Q36:Q38"/>
    <mergeCell ref="R36:R38"/>
    <mergeCell ref="K39:K41"/>
    <mergeCell ref="L39:L41"/>
    <mergeCell ref="M39:M41"/>
    <mergeCell ref="N39:N41"/>
    <mergeCell ref="O39:O41"/>
    <mergeCell ref="P39:P41"/>
    <mergeCell ref="Q39:Q41"/>
    <mergeCell ref="R39:R41"/>
    <mergeCell ref="K45:L45"/>
    <mergeCell ref="M45:N45"/>
    <mergeCell ref="O45:P45"/>
    <mergeCell ref="Q45:R45"/>
    <mergeCell ref="K47:K49"/>
    <mergeCell ref="L47:L49"/>
    <mergeCell ref="M47:M49"/>
    <mergeCell ref="N47:N49"/>
    <mergeCell ref="O47:O49"/>
    <mergeCell ref="P47:P49"/>
    <mergeCell ref="Q47:Q49"/>
    <mergeCell ref="R47:R49"/>
    <mergeCell ref="K50:K52"/>
    <mergeCell ref="L50:L52"/>
    <mergeCell ref="M50:M52"/>
    <mergeCell ref="N50:N52"/>
    <mergeCell ref="O50:O52"/>
    <mergeCell ref="P50:P52"/>
    <mergeCell ref="Q50:Q52"/>
    <mergeCell ref="R50:R52"/>
    <mergeCell ref="K53:K55"/>
    <mergeCell ref="L53:L55"/>
    <mergeCell ref="M53:M55"/>
    <mergeCell ref="N53:N55"/>
    <mergeCell ref="O53:O55"/>
    <mergeCell ref="P53:P55"/>
    <mergeCell ref="Q53:Q55"/>
    <mergeCell ref="R53:R55"/>
    <mergeCell ref="K56:K58"/>
    <mergeCell ref="L56:L58"/>
    <mergeCell ref="M56:M58"/>
    <mergeCell ref="N56:N58"/>
    <mergeCell ref="O56:O58"/>
    <mergeCell ref="P56:P58"/>
    <mergeCell ref="Q56:Q58"/>
    <mergeCell ref="R56:R58"/>
    <mergeCell ref="K60:K62"/>
    <mergeCell ref="L60:L62"/>
    <mergeCell ref="M60:M62"/>
    <mergeCell ref="N60:N62"/>
    <mergeCell ref="O60:O62"/>
    <mergeCell ref="P60:P62"/>
    <mergeCell ref="Q60:Q62"/>
    <mergeCell ref="R60:R62"/>
    <mergeCell ref="K63:K65"/>
    <mergeCell ref="L63:L65"/>
    <mergeCell ref="M63:M65"/>
    <mergeCell ref="N63:N65"/>
    <mergeCell ref="O63:O65"/>
    <mergeCell ref="P63:P65"/>
    <mergeCell ref="Q63:Q65"/>
    <mergeCell ref="R63:R65"/>
    <mergeCell ref="K66:K68"/>
    <mergeCell ref="L66:L68"/>
    <mergeCell ref="M66:M68"/>
    <mergeCell ref="N66:N68"/>
    <mergeCell ref="O66:O68"/>
    <mergeCell ref="P66:P68"/>
    <mergeCell ref="Q66:Q68"/>
    <mergeCell ref="R66:R68"/>
    <mergeCell ref="K75:K77"/>
    <mergeCell ref="L75:L77"/>
    <mergeCell ref="M75:M77"/>
    <mergeCell ref="N75:N77"/>
    <mergeCell ref="O75:O77"/>
    <mergeCell ref="P75:P77"/>
    <mergeCell ref="Q75:Q77"/>
    <mergeCell ref="R75:R77"/>
    <mergeCell ref="K69:K71"/>
    <mergeCell ref="L69:L71"/>
    <mergeCell ref="M69:M71"/>
    <mergeCell ref="N69:N71"/>
    <mergeCell ref="O69:O71"/>
    <mergeCell ref="P69:P71"/>
    <mergeCell ref="Q69:Q71"/>
    <mergeCell ref="R69:R71"/>
    <mergeCell ref="K72:K74"/>
    <mergeCell ref="L72:L74"/>
    <mergeCell ref="M72:M74"/>
    <mergeCell ref="N72:N74"/>
    <mergeCell ref="O72:O74"/>
    <mergeCell ref="P72:P74"/>
    <mergeCell ref="Q72:Q74"/>
    <mergeCell ref="R72:R74"/>
  </mergeCells>
  <conditionalFormatting sqref="N11:N13">
    <cfRule type="expression" dxfId="1947" priority="1979" stopIfTrue="1">
      <formula>$G$13&lt;$D$11</formula>
    </cfRule>
  </conditionalFormatting>
  <conditionalFormatting sqref="P11:P13">
    <cfRule type="expression" dxfId="1946" priority="1978" stopIfTrue="1">
      <formula>$H$13&lt;$D$11</formula>
    </cfRule>
  </conditionalFormatting>
  <conditionalFormatting sqref="R11:R13">
    <cfRule type="expression" dxfId="1945" priority="1977" stopIfTrue="1">
      <formula>$I$13&lt;$D$11</formula>
    </cfRule>
  </conditionalFormatting>
  <conditionalFormatting sqref="L14">
    <cfRule type="expression" dxfId="1944" priority="1974" stopIfTrue="1">
      <formula>$F$16&lt;$D$14</formula>
    </cfRule>
  </conditionalFormatting>
  <conditionalFormatting sqref="N14:N16">
    <cfRule type="expression" dxfId="1943" priority="1970" stopIfTrue="1">
      <formula>$G$16&lt;$D$14</formula>
    </cfRule>
  </conditionalFormatting>
  <conditionalFormatting sqref="P14:P16">
    <cfRule type="expression" dxfId="1942" priority="1969" stopIfTrue="1">
      <formula>$H$16&lt;$D$14</formula>
    </cfRule>
  </conditionalFormatting>
  <conditionalFormatting sqref="R14:R16">
    <cfRule type="expression" dxfId="1941" priority="1968" stopIfTrue="1">
      <formula>$I$16&lt;$D$14</formula>
    </cfRule>
  </conditionalFormatting>
  <conditionalFormatting sqref="L17">
    <cfRule type="expression" dxfId="1940" priority="1967" stopIfTrue="1">
      <formula>$F$19&lt;$D$17</formula>
    </cfRule>
  </conditionalFormatting>
  <conditionalFormatting sqref="N17:N19">
    <cfRule type="expression" dxfId="1939" priority="1966" stopIfTrue="1">
      <formula>$G$19&lt;$D$17</formula>
    </cfRule>
  </conditionalFormatting>
  <conditionalFormatting sqref="P17:P19">
    <cfRule type="expression" dxfId="1938" priority="1965" stopIfTrue="1">
      <formula>$H$19&lt;$D$17</formula>
    </cfRule>
  </conditionalFormatting>
  <conditionalFormatting sqref="R17:R19">
    <cfRule type="expression" dxfId="1937" priority="1964" stopIfTrue="1">
      <formula>$I$19&lt;$D$17</formula>
    </cfRule>
  </conditionalFormatting>
  <conditionalFormatting sqref="L20 L17">
    <cfRule type="expression" dxfId="1936" priority="1963" stopIfTrue="1">
      <formula>$F$22&lt;$D$20</formula>
    </cfRule>
  </conditionalFormatting>
  <conditionalFormatting sqref="N20:N22">
    <cfRule type="expression" dxfId="1935" priority="1962" stopIfTrue="1">
      <formula>$G$22&lt;$D$20</formula>
    </cfRule>
  </conditionalFormatting>
  <conditionalFormatting sqref="P20:P22">
    <cfRule type="expression" dxfId="1934" priority="1961" stopIfTrue="1">
      <formula>$H$22&lt;$D$20</formula>
    </cfRule>
  </conditionalFormatting>
  <conditionalFormatting sqref="R20:R22">
    <cfRule type="expression" dxfId="1933" priority="1960" stopIfTrue="1">
      <formula>$I$22&lt;$D$20</formula>
    </cfRule>
  </conditionalFormatting>
  <conditionalFormatting sqref="L24">
    <cfRule type="expression" dxfId="1932" priority="1959" stopIfTrue="1">
      <formula>$F$26&lt;$D$24</formula>
    </cfRule>
  </conditionalFormatting>
  <conditionalFormatting sqref="N24:N26">
    <cfRule type="expression" dxfId="1931" priority="1958" stopIfTrue="1">
      <formula>$G$26&lt;$D$24</formula>
    </cfRule>
  </conditionalFormatting>
  <conditionalFormatting sqref="P24:P26">
    <cfRule type="expression" dxfId="1930" priority="1957" stopIfTrue="1">
      <formula>$H$26&lt;$D$24</formula>
    </cfRule>
  </conditionalFormatting>
  <conditionalFormatting sqref="R24:R26">
    <cfRule type="expression" dxfId="1929" priority="1956" stopIfTrue="1">
      <formula>$I$26&lt;$D$24</formula>
    </cfRule>
  </conditionalFormatting>
  <conditionalFormatting sqref="L27:L29">
    <cfRule type="expression" dxfId="1928" priority="1955" stopIfTrue="1">
      <formula>$F$29&lt;$D$27</formula>
    </cfRule>
  </conditionalFormatting>
  <conditionalFormatting sqref="N27:N29">
    <cfRule type="expression" dxfId="1927" priority="1954" stopIfTrue="1">
      <formula>$G$29&lt;$D$27</formula>
    </cfRule>
  </conditionalFormatting>
  <conditionalFormatting sqref="P27:P29">
    <cfRule type="expression" dxfId="1926" priority="1953" stopIfTrue="1">
      <formula>$H$29&lt;$D$27</formula>
    </cfRule>
  </conditionalFormatting>
  <conditionalFormatting sqref="R27:R29">
    <cfRule type="expression" dxfId="1925" priority="1952" stopIfTrue="1">
      <formula>$I$29&lt;$D$27</formula>
    </cfRule>
  </conditionalFormatting>
  <conditionalFormatting sqref="L30:L32">
    <cfRule type="expression" dxfId="1924" priority="1951" stopIfTrue="1">
      <formula>$F$32&lt;$D$30</formula>
    </cfRule>
  </conditionalFormatting>
  <conditionalFormatting sqref="N30:N32">
    <cfRule type="expression" dxfId="1923" priority="1950" stopIfTrue="1">
      <formula>$G$32&lt;$D$30</formula>
    </cfRule>
  </conditionalFormatting>
  <conditionalFormatting sqref="P30:P32">
    <cfRule type="expression" dxfId="1922" priority="1949" stopIfTrue="1">
      <formula>$H$32&lt;$D$30</formula>
    </cfRule>
  </conditionalFormatting>
  <conditionalFormatting sqref="R30:R32">
    <cfRule type="expression" dxfId="1921" priority="1948" stopIfTrue="1">
      <formula>$I$32&lt;$D$30</formula>
    </cfRule>
  </conditionalFormatting>
  <conditionalFormatting sqref="L33:L35">
    <cfRule type="expression" dxfId="1920" priority="1947" stopIfTrue="1">
      <formula>$F$35&lt;$D$33</formula>
    </cfRule>
  </conditionalFormatting>
  <conditionalFormatting sqref="N33:N35">
    <cfRule type="expression" dxfId="1919" priority="1946" stopIfTrue="1">
      <formula>$G$35&lt;$D$33</formula>
    </cfRule>
  </conditionalFormatting>
  <conditionalFormatting sqref="P33:P35">
    <cfRule type="expression" dxfId="1918" priority="1945" stopIfTrue="1">
      <formula>$H$35&lt;$D$33</formula>
    </cfRule>
  </conditionalFormatting>
  <conditionalFormatting sqref="R33:R35">
    <cfRule type="expression" dxfId="1917" priority="1944" stopIfTrue="1">
      <formula>$I$35&lt;$D$33</formula>
    </cfRule>
  </conditionalFormatting>
  <conditionalFormatting sqref="L36:L38">
    <cfRule type="expression" dxfId="1916" priority="1943" stopIfTrue="1">
      <formula>$F$38&lt;$D$36</formula>
    </cfRule>
  </conditionalFormatting>
  <conditionalFormatting sqref="P36:P38">
    <cfRule type="expression" dxfId="1915" priority="1941" stopIfTrue="1">
      <formula>$H$38&lt;$D$36</formula>
    </cfRule>
  </conditionalFormatting>
  <conditionalFormatting sqref="N36:N38">
    <cfRule type="expression" dxfId="1914" priority="1940" stopIfTrue="1">
      <formula>$G$38&lt;$D$36</formula>
    </cfRule>
  </conditionalFormatting>
  <conditionalFormatting sqref="R36:R38">
    <cfRule type="expression" dxfId="1913" priority="1939" stopIfTrue="1">
      <formula>$I$38&lt;$D$36</formula>
    </cfRule>
  </conditionalFormatting>
  <conditionalFormatting sqref="L39:L41">
    <cfRule type="expression" dxfId="1912" priority="1938" stopIfTrue="1">
      <formula>$F$41&lt;$D$39</formula>
    </cfRule>
  </conditionalFormatting>
  <conditionalFormatting sqref="N39:N41">
    <cfRule type="expression" dxfId="1911" priority="1937" stopIfTrue="1">
      <formula>$G$41&lt;$D$39</formula>
    </cfRule>
  </conditionalFormatting>
  <conditionalFormatting sqref="P39:P41">
    <cfRule type="expression" dxfId="1910" priority="1936" stopIfTrue="1">
      <formula>$H$41&lt;$D$39</formula>
    </cfRule>
  </conditionalFormatting>
  <conditionalFormatting sqref="R39:R41">
    <cfRule type="expression" dxfId="1909" priority="1935" stopIfTrue="1">
      <formula>$I$41&lt;$D$39</formula>
    </cfRule>
  </conditionalFormatting>
  <conditionalFormatting sqref="L47:L49">
    <cfRule type="expression" dxfId="1908" priority="1914" stopIfTrue="1">
      <formula>$F$49&lt;$D$47</formula>
    </cfRule>
  </conditionalFormatting>
  <conditionalFormatting sqref="N47:N49">
    <cfRule type="expression" dxfId="1907" priority="1913" stopIfTrue="1">
      <formula>$G$49&lt;$D$47</formula>
    </cfRule>
  </conditionalFormatting>
  <conditionalFormatting sqref="P47:P49">
    <cfRule type="expression" dxfId="1906" priority="1912" stopIfTrue="1">
      <formula>$H$49&lt;$D$47</formula>
    </cfRule>
  </conditionalFormatting>
  <conditionalFormatting sqref="R47:R49">
    <cfRule type="expression" dxfId="1905" priority="1911" stopIfTrue="1">
      <formula>$I$49&lt;$D$47</formula>
    </cfRule>
  </conditionalFormatting>
  <conditionalFormatting sqref="L50:L52">
    <cfRule type="expression" dxfId="1904" priority="1910" stopIfTrue="1">
      <formula>$F$52&lt;$D$50</formula>
    </cfRule>
  </conditionalFormatting>
  <conditionalFormatting sqref="N50:N52">
    <cfRule type="expression" dxfId="1903" priority="1909" stopIfTrue="1">
      <formula>$G$52&lt;$D$50</formula>
    </cfRule>
  </conditionalFormatting>
  <conditionalFormatting sqref="P50:P52">
    <cfRule type="expression" dxfId="1902" priority="1908" stopIfTrue="1">
      <formula>$H$52&lt;$D$50</formula>
    </cfRule>
  </conditionalFormatting>
  <conditionalFormatting sqref="R50:R52">
    <cfRule type="expression" dxfId="1901" priority="1907" stopIfTrue="1">
      <formula>$I$52&lt;$D$50</formula>
    </cfRule>
  </conditionalFormatting>
  <conditionalFormatting sqref="L53:L55">
    <cfRule type="expression" dxfId="1900" priority="1906" stopIfTrue="1">
      <formula>$F$55&lt;$D$53</formula>
    </cfRule>
  </conditionalFormatting>
  <conditionalFormatting sqref="N53:N55">
    <cfRule type="expression" dxfId="1899" priority="1905" stopIfTrue="1">
      <formula>$G$55&lt;$D$53</formula>
    </cfRule>
  </conditionalFormatting>
  <conditionalFormatting sqref="P53:P55">
    <cfRule type="expression" dxfId="1898" priority="1904" stopIfTrue="1">
      <formula>$H$55&lt;$D$53</formula>
    </cfRule>
  </conditionalFormatting>
  <conditionalFormatting sqref="R53:R55">
    <cfRule type="expression" dxfId="1897" priority="1903" stopIfTrue="1">
      <formula>$I$55&lt;$D$53</formula>
    </cfRule>
  </conditionalFormatting>
  <conditionalFormatting sqref="L56:L58">
    <cfRule type="expression" dxfId="1896" priority="1902" stopIfTrue="1">
      <formula>$F$58&lt;$D$56</formula>
    </cfRule>
  </conditionalFormatting>
  <conditionalFormatting sqref="N56:N58">
    <cfRule type="expression" dxfId="1895" priority="1901" stopIfTrue="1">
      <formula>$G$58&lt;$D$56</formula>
    </cfRule>
  </conditionalFormatting>
  <conditionalFormatting sqref="P56:P58">
    <cfRule type="expression" dxfId="1894" priority="1900" stopIfTrue="1">
      <formula>$H$58&lt;$D$56</formula>
    </cfRule>
  </conditionalFormatting>
  <conditionalFormatting sqref="R56:R58">
    <cfRule type="expression" dxfId="1893" priority="1899" stopIfTrue="1">
      <formula>$I$58&lt;$D$56</formula>
    </cfRule>
  </conditionalFormatting>
  <conditionalFormatting sqref="L60:L62">
    <cfRule type="expression" dxfId="1892" priority="1897" stopIfTrue="1">
      <formula>$F$62&lt;$D$60</formula>
    </cfRule>
  </conditionalFormatting>
  <conditionalFormatting sqref="N60:N62">
    <cfRule type="expression" dxfId="1891" priority="1896" stopIfTrue="1">
      <formula>$G$62&lt;$D$60</formula>
    </cfRule>
  </conditionalFormatting>
  <conditionalFormatting sqref="P60:P62">
    <cfRule type="expression" dxfId="1890" priority="1895" stopIfTrue="1">
      <formula>$H$62&lt;$D$60</formula>
    </cfRule>
  </conditionalFormatting>
  <conditionalFormatting sqref="R60:R62">
    <cfRule type="expression" dxfId="1889" priority="1894" stopIfTrue="1">
      <formula>$I$62&lt;$D$60</formula>
    </cfRule>
  </conditionalFormatting>
  <conditionalFormatting sqref="L63:L65">
    <cfRule type="expression" dxfId="1888" priority="1891" stopIfTrue="1">
      <formula>$F$65&lt;$D$63</formula>
    </cfRule>
  </conditionalFormatting>
  <conditionalFormatting sqref="N63:N65">
    <cfRule type="expression" dxfId="1887" priority="1890" stopIfTrue="1">
      <formula>$G$65&lt;$D$63</formula>
    </cfRule>
  </conditionalFormatting>
  <conditionalFormatting sqref="P63:P65">
    <cfRule type="expression" dxfId="1886" priority="1889" stopIfTrue="1">
      <formula>$H$65&lt;$D$63</formula>
    </cfRule>
  </conditionalFormatting>
  <conditionalFormatting sqref="R63:R65">
    <cfRule type="expression" dxfId="1885" priority="1888" stopIfTrue="1">
      <formula>$I$65&lt;$D$63</formula>
    </cfRule>
  </conditionalFormatting>
  <conditionalFormatting sqref="L66:L68">
    <cfRule type="expression" dxfId="1884" priority="1887" stopIfTrue="1">
      <formula>$F$68&lt;$D$66</formula>
    </cfRule>
  </conditionalFormatting>
  <conditionalFormatting sqref="N66:N68">
    <cfRule type="expression" dxfId="1883" priority="1886" stopIfTrue="1">
      <formula>$G$68&lt;$D$66</formula>
    </cfRule>
  </conditionalFormatting>
  <conditionalFormatting sqref="P66:P68">
    <cfRule type="expression" dxfId="1882" priority="1885" stopIfTrue="1">
      <formula>$H$68&lt;$D$66</formula>
    </cfRule>
  </conditionalFormatting>
  <conditionalFormatting sqref="R66:R68">
    <cfRule type="expression" dxfId="1881" priority="1884" stopIfTrue="1">
      <formula>$I$68&lt;$D$66</formula>
    </cfRule>
  </conditionalFormatting>
  <conditionalFormatting sqref="L69:L71">
    <cfRule type="expression" dxfId="1880" priority="1883" stopIfTrue="1">
      <formula>$F$71&lt;$D$69</formula>
    </cfRule>
  </conditionalFormatting>
  <conditionalFormatting sqref="N69:N71">
    <cfRule type="expression" dxfId="1879" priority="1882" stopIfTrue="1">
      <formula>$G$71&lt;$D$69</formula>
    </cfRule>
  </conditionalFormatting>
  <conditionalFormatting sqref="P69:P71">
    <cfRule type="expression" dxfId="1878" priority="1881" stopIfTrue="1">
      <formula>$H$71&lt;$D$69</formula>
    </cfRule>
  </conditionalFormatting>
  <conditionalFormatting sqref="R69:R71">
    <cfRule type="expression" dxfId="1877" priority="1880" stopIfTrue="1">
      <formula>$I$71&lt;$D$69</formula>
    </cfRule>
  </conditionalFormatting>
  <conditionalFormatting sqref="L72:L74">
    <cfRule type="expression" dxfId="1876" priority="1879" stopIfTrue="1">
      <formula>$F$74&lt;$D$72</formula>
    </cfRule>
  </conditionalFormatting>
  <conditionalFormatting sqref="N72:N74">
    <cfRule type="expression" dxfId="1875" priority="1878" stopIfTrue="1">
      <formula>$G$74&lt;$D$72</formula>
    </cfRule>
  </conditionalFormatting>
  <conditionalFormatting sqref="P72:P74">
    <cfRule type="expression" dxfId="1874" priority="1877" stopIfTrue="1">
      <formula>$H$74&lt;$D$72</formula>
    </cfRule>
  </conditionalFormatting>
  <conditionalFormatting sqref="R72:R74">
    <cfRule type="expression" dxfId="1873" priority="1876" stopIfTrue="1">
      <formula>$I$74&lt;$D$72</formula>
    </cfRule>
  </conditionalFormatting>
  <conditionalFormatting sqref="L75:L77">
    <cfRule type="expression" dxfId="1872" priority="1875" stopIfTrue="1">
      <formula>$F$77&lt;$D$75</formula>
    </cfRule>
  </conditionalFormatting>
  <conditionalFormatting sqref="N75:N77">
    <cfRule type="expression" dxfId="1871" priority="1874" stopIfTrue="1">
      <formula>$G$77&lt;$D$75</formula>
    </cfRule>
  </conditionalFormatting>
  <conditionalFormatting sqref="P75:P77">
    <cfRule type="expression" dxfId="1870" priority="1873" stopIfTrue="1">
      <formula>$H$77&lt;$D$75</formula>
    </cfRule>
  </conditionalFormatting>
  <conditionalFormatting sqref="R75:R77">
    <cfRule type="expression" dxfId="1869" priority="1872" stopIfTrue="1">
      <formula>$I$77&lt;$D$75</formula>
    </cfRule>
  </conditionalFormatting>
  <conditionalFormatting sqref="F13">
    <cfRule type="cellIs" dxfId="1868" priority="2375" stopIfTrue="1" operator="lessThan">
      <formula>$D$11</formula>
    </cfRule>
    <cfRule type="cellIs" dxfId="1867" priority="2376" stopIfTrue="1" operator="greaterThan">
      <formula>$T$10</formula>
    </cfRule>
    <cfRule type="colorScale" priority="2377">
      <colorScale>
        <cfvo type="percent" val="79.900000000000006"/>
        <cfvo type="formula" val="&quot;&gt;$W$11&quot;"/>
        <color theme="5" tint="0.59999389629810485"/>
        <color theme="5" tint="0.59999389629810485"/>
      </colorScale>
    </cfRule>
  </conditionalFormatting>
  <conditionalFormatting sqref="G13:I13">
    <cfRule type="cellIs" dxfId="1866" priority="2378" stopIfTrue="1" operator="lessThan">
      <formula>$D$11</formula>
    </cfRule>
    <cfRule type="cellIs" dxfId="1865" priority="2379" stopIfTrue="1" operator="greaterThan">
      <formula>$T$10</formula>
    </cfRule>
  </conditionalFormatting>
  <conditionalFormatting sqref="F16:I16">
    <cfRule type="cellIs" dxfId="1864" priority="2380" stopIfTrue="1" operator="lessThan">
      <formula>$D$14</formula>
    </cfRule>
    <cfRule type="cellIs" dxfId="1863" priority="2381" stopIfTrue="1" operator="greaterThan">
      <formula>$T$10</formula>
    </cfRule>
  </conditionalFormatting>
  <conditionalFormatting sqref="F19:I19">
    <cfRule type="cellIs" dxfId="1862" priority="2382" stopIfTrue="1" operator="lessThan">
      <formula>$D$17</formula>
    </cfRule>
    <cfRule type="cellIs" dxfId="1861" priority="2383" stopIfTrue="1" operator="greaterThan">
      <formula>$T$10</formula>
    </cfRule>
  </conditionalFormatting>
  <conditionalFormatting sqref="F22:I22 F26:I26 F29:I29 F32:I32 F35:I35 F38:I38 F41:I41 F49:I49 F52:I52 F55:I55 F58:I58 F65:I65 F68:I68 F71:I71 F74:I74 F77:I77 F62:I62">
    <cfRule type="cellIs" dxfId="1860" priority="2384" stopIfTrue="1" operator="lessThan">
      <formula>$D$20</formula>
    </cfRule>
    <cfRule type="cellIs" dxfId="1859" priority="2385" stopIfTrue="1" operator="greaterThan">
      <formula>$T$10</formula>
    </cfRule>
  </conditionalFormatting>
  <conditionalFormatting sqref="F49:I49">
    <cfRule type="cellIs" dxfId="1858" priority="2427" stopIfTrue="1" operator="lessThan">
      <formula>$D$47</formula>
    </cfRule>
    <cfRule type="cellIs" dxfId="1857" priority="2428" stopIfTrue="1" operator="greaterThan">
      <formula>$T$10</formula>
    </cfRule>
  </conditionalFormatting>
  <conditionalFormatting sqref="F52:I52">
    <cfRule type="cellIs" dxfId="1856" priority="2429" stopIfTrue="1" operator="lessThan">
      <formula>$D$50</formula>
    </cfRule>
    <cfRule type="cellIs" dxfId="1855" priority="2430" stopIfTrue="1" operator="greaterThan">
      <formula>$T$10</formula>
    </cfRule>
  </conditionalFormatting>
  <conditionalFormatting sqref="F55:I55">
    <cfRule type="cellIs" dxfId="1854" priority="2431" stopIfTrue="1" operator="lessThan">
      <formula>$D$53</formula>
    </cfRule>
    <cfRule type="cellIs" dxfId="1853" priority="2432" stopIfTrue="1" operator="greaterThan">
      <formula>$T$10</formula>
    </cfRule>
  </conditionalFormatting>
  <conditionalFormatting sqref="F58:I58">
    <cfRule type="cellIs" dxfId="1852" priority="2433" stopIfTrue="1" operator="lessThan">
      <formula>$D$56</formula>
    </cfRule>
    <cfRule type="cellIs" dxfId="1851" priority="2434" stopIfTrue="1" operator="greaterThan">
      <formula>$T$10</formula>
    </cfRule>
  </conditionalFormatting>
  <conditionalFormatting sqref="F62:I62">
    <cfRule type="cellIs" dxfId="1850" priority="2435" stopIfTrue="1" operator="lessThan">
      <formula>$D$60</formula>
    </cfRule>
    <cfRule type="cellIs" dxfId="1849" priority="2436" stopIfTrue="1" operator="greaterThan">
      <formula>$T$10</formula>
    </cfRule>
  </conditionalFormatting>
  <conditionalFormatting sqref="F65:I65">
    <cfRule type="cellIs" dxfId="1848" priority="2437" stopIfTrue="1" operator="lessThan">
      <formula>$D$63</formula>
    </cfRule>
    <cfRule type="cellIs" dxfId="1847" priority="2438" stopIfTrue="1" operator="greaterThan">
      <formula>$T$10</formula>
    </cfRule>
  </conditionalFormatting>
  <conditionalFormatting sqref="F68:I68">
    <cfRule type="cellIs" dxfId="1846" priority="2439" stopIfTrue="1" operator="lessThan">
      <formula>$D$66</formula>
    </cfRule>
    <cfRule type="cellIs" dxfId="1845" priority="2440" stopIfTrue="1" operator="greaterThan">
      <formula>$T$10</formula>
    </cfRule>
  </conditionalFormatting>
  <conditionalFormatting sqref="F71:I71">
    <cfRule type="cellIs" dxfId="1844" priority="2441" stopIfTrue="1" operator="lessThan">
      <formula>$D$69</formula>
    </cfRule>
    <cfRule type="cellIs" dxfId="1843" priority="2442" stopIfTrue="1" operator="greaterThan">
      <formula>$T$10</formula>
    </cfRule>
  </conditionalFormatting>
  <conditionalFormatting sqref="F74:I74">
    <cfRule type="cellIs" dxfId="1842" priority="2443" stopIfTrue="1" operator="lessThan">
      <formula>$D$72</formula>
    </cfRule>
    <cfRule type="cellIs" dxfId="1841" priority="2444" stopIfTrue="1" operator="greaterThan">
      <formula>$T$10</formula>
    </cfRule>
  </conditionalFormatting>
  <conditionalFormatting sqref="F77:I77">
    <cfRule type="cellIs" dxfId="1840" priority="2445" stopIfTrue="1" operator="lessThan">
      <formula>$D$75</formula>
    </cfRule>
    <cfRule type="cellIs" dxfId="1839" priority="2446" stopIfTrue="1" operator="greaterThan">
      <formula>$T$10</formula>
    </cfRule>
  </conditionalFormatting>
  <conditionalFormatting sqref="L11:L13 L17">
    <cfRule type="expression" dxfId="1838" priority="1852">
      <formula>$F$13&lt;$D$11</formula>
    </cfRule>
  </conditionalFormatting>
  <conditionalFormatting sqref="L11:L14">
    <cfRule type="expression" dxfId="1837" priority="1851" stopIfTrue="1">
      <formula>$F$22&lt;$D$20</formula>
    </cfRule>
  </conditionalFormatting>
  <conditionalFormatting sqref="L14">
    <cfRule type="expression" dxfId="1836" priority="1850">
      <formula>$F$13&lt;$D$11</formula>
    </cfRule>
  </conditionalFormatting>
  <conditionalFormatting sqref="L14">
    <cfRule type="expression" dxfId="1835" priority="1849">
      <formula>$F$13&lt;$D$11</formula>
    </cfRule>
  </conditionalFormatting>
  <conditionalFormatting sqref="L14">
    <cfRule type="expression" dxfId="1834" priority="1848">
      <formula>$F$13&lt;$D$11</formula>
    </cfRule>
  </conditionalFormatting>
  <conditionalFormatting sqref="L14">
    <cfRule type="expression" dxfId="1833" priority="1847">
      <formula>$F$13&lt;$D$11</formula>
    </cfRule>
  </conditionalFormatting>
  <conditionalFormatting sqref="L14">
    <cfRule type="expression" dxfId="1832" priority="1846">
      <formula>$F$13&lt;$D$11</formula>
    </cfRule>
  </conditionalFormatting>
  <conditionalFormatting sqref="L14">
    <cfRule type="expression" dxfId="1831" priority="1845">
      <formula>$F$13&lt;$D$11</formula>
    </cfRule>
  </conditionalFormatting>
  <conditionalFormatting sqref="L14">
    <cfRule type="expression" dxfId="1830" priority="1844">
      <formula>$F$13&lt;$D$11</formula>
    </cfRule>
  </conditionalFormatting>
  <conditionalFormatting sqref="L14">
    <cfRule type="expression" dxfId="1829" priority="1843">
      <formula>$F$13&lt;$D$11</formula>
    </cfRule>
  </conditionalFormatting>
  <conditionalFormatting sqref="L14">
    <cfRule type="expression" dxfId="1828" priority="1842" stopIfTrue="1">
      <formula>$F$19&lt;$D$17</formula>
    </cfRule>
  </conditionalFormatting>
  <conditionalFormatting sqref="L17">
    <cfRule type="expression" dxfId="1827" priority="1841" stopIfTrue="1">
      <formula>$F$22&lt;$D$20</formula>
    </cfRule>
  </conditionalFormatting>
  <conditionalFormatting sqref="L17">
    <cfRule type="expression" dxfId="1826" priority="1840" stopIfTrue="1">
      <formula>$F$26&lt;$D$24</formula>
    </cfRule>
  </conditionalFormatting>
  <conditionalFormatting sqref="L24">
    <cfRule type="expression" dxfId="1825" priority="1839" stopIfTrue="1">
      <formula>$F$22&lt;$D$20</formula>
    </cfRule>
  </conditionalFormatting>
  <conditionalFormatting sqref="L27">
    <cfRule type="expression" dxfId="1824" priority="1838" stopIfTrue="1">
      <formula>$F$26&lt;$D$24</formula>
    </cfRule>
  </conditionalFormatting>
  <conditionalFormatting sqref="L27">
    <cfRule type="expression" dxfId="1823" priority="1837" stopIfTrue="1">
      <formula>$F$22&lt;$D$20</formula>
    </cfRule>
  </conditionalFormatting>
  <conditionalFormatting sqref="L27">
    <cfRule type="expression" dxfId="1822" priority="1836" stopIfTrue="1">
      <formula>$F$22&lt;$D$20</formula>
    </cfRule>
  </conditionalFormatting>
  <conditionalFormatting sqref="L30:L32">
    <cfRule type="expression" dxfId="1821" priority="1835" stopIfTrue="1">
      <formula>$F$29&lt;$D$27</formula>
    </cfRule>
  </conditionalFormatting>
  <conditionalFormatting sqref="L30">
    <cfRule type="expression" dxfId="1820" priority="1834" stopIfTrue="1">
      <formula>$F$26&lt;$D$24</formula>
    </cfRule>
  </conditionalFormatting>
  <conditionalFormatting sqref="L30">
    <cfRule type="expression" dxfId="1819" priority="1833" stopIfTrue="1">
      <formula>$F$22&lt;$D$20</formula>
    </cfRule>
  </conditionalFormatting>
  <conditionalFormatting sqref="L30">
    <cfRule type="expression" dxfId="1818" priority="1832" stopIfTrue="1">
      <formula>$F$22&lt;$D$20</formula>
    </cfRule>
  </conditionalFormatting>
  <conditionalFormatting sqref="L33:L35">
    <cfRule type="expression" dxfId="1817" priority="1831" stopIfTrue="1">
      <formula>$F$32&lt;$D$30</formula>
    </cfRule>
  </conditionalFormatting>
  <conditionalFormatting sqref="L33:L35">
    <cfRule type="expression" dxfId="1816" priority="1830" stopIfTrue="1">
      <formula>$F$29&lt;$D$27</formula>
    </cfRule>
  </conditionalFormatting>
  <conditionalFormatting sqref="L33">
    <cfRule type="expression" dxfId="1815" priority="1829" stopIfTrue="1">
      <formula>$F$26&lt;$D$24</formula>
    </cfRule>
  </conditionalFormatting>
  <conditionalFormatting sqref="L33">
    <cfRule type="expression" dxfId="1814" priority="1828" stopIfTrue="1">
      <formula>$F$22&lt;$D$20</formula>
    </cfRule>
  </conditionalFormatting>
  <conditionalFormatting sqref="L33">
    <cfRule type="expression" dxfId="1813" priority="1827" stopIfTrue="1">
      <formula>$F$22&lt;$D$20</formula>
    </cfRule>
  </conditionalFormatting>
  <conditionalFormatting sqref="L36:L38">
    <cfRule type="expression" dxfId="1812" priority="1826" stopIfTrue="1">
      <formula>$F$35&lt;$D$33</formula>
    </cfRule>
  </conditionalFormatting>
  <conditionalFormatting sqref="L36:L38">
    <cfRule type="expression" dxfId="1811" priority="1825" stopIfTrue="1">
      <formula>$F$32&lt;$D$30</formula>
    </cfRule>
  </conditionalFormatting>
  <conditionalFormatting sqref="L36:L38">
    <cfRule type="expression" dxfId="1810" priority="1824" stopIfTrue="1">
      <formula>$F$29&lt;$D$27</formula>
    </cfRule>
  </conditionalFormatting>
  <conditionalFormatting sqref="L36">
    <cfRule type="expression" dxfId="1809" priority="1823" stopIfTrue="1">
      <formula>$F$26&lt;$D$24</formula>
    </cfRule>
  </conditionalFormatting>
  <conditionalFormatting sqref="L36">
    <cfRule type="expression" dxfId="1808" priority="1822" stopIfTrue="1">
      <formula>$F$22&lt;$D$20</formula>
    </cfRule>
  </conditionalFormatting>
  <conditionalFormatting sqref="L36">
    <cfRule type="expression" dxfId="1807" priority="1821" stopIfTrue="1">
      <formula>$F$22&lt;$D$20</formula>
    </cfRule>
  </conditionalFormatting>
  <conditionalFormatting sqref="L36:L38">
    <cfRule type="expression" dxfId="1806" priority="1820" stopIfTrue="1">
      <formula>$F$35&lt;$D$33</formula>
    </cfRule>
  </conditionalFormatting>
  <conditionalFormatting sqref="L36:L38">
    <cfRule type="expression" dxfId="1805" priority="1819" stopIfTrue="1">
      <formula>$F$32&lt;$D$30</formula>
    </cfRule>
  </conditionalFormatting>
  <conditionalFormatting sqref="L36:L38">
    <cfRule type="expression" dxfId="1804" priority="1818" stopIfTrue="1">
      <formula>$F$29&lt;$D$27</formula>
    </cfRule>
  </conditionalFormatting>
  <conditionalFormatting sqref="L36">
    <cfRule type="expression" dxfId="1803" priority="1817" stopIfTrue="1">
      <formula>$F$26&lt;$D$24</formula>
    </cfRule>
  </conditionalFormatting>
  <conditionalFormatting sqref="L36">
    <cfRule type="expression" dxfId="1802" priority="1816" stopIfTrue="1">
      <formula>$F$22&lt;$D$20</formula>
    </cfRule>
  </conditionalFormatting>
  <conditionalFormatting sqref="L36">
    <cfRule type="expression" dxfId="1801" priority="1815" stopIfTrue="1">
      <formula>$F$22&lt;$D$20</formula>
    </cfRule>
  </conditionalFormatting>
  <conditionalFormatting sqref="L36:L38">
    <cfRule type="expression" dxfId="1800" priority="1814" stopIfTrue="1">
      <formula>$F$35&lt;$D$33</formula>
    </cfRule>
  </conditionalFormatting>
  <conditionalFormatting sqref="L36:L38">
    <cfRule type="expression" dxfId="1799" priority="1813" stopIfTrue="1">
      <formula>$F$32&lt;$D$30</formula>
    </cfRule>
  </conditionalFormatting>
  <conditionalFormatting sqref="L36:L38">
    <cfRule type="expression" dxfId="1798" priority="1812" stopIfTrue="1">
      <formula>$F$29&lt;$D$27</formula>
    </cfRule>
  </conditionalFormatting>
  <conditionalFormatting sqref="L36">
    <cfRule type="expression" dxfId="1797" priority="1811" stopIfTrue="1">
      <formula>$F$26&lt;$D$24</formula>
    </cfRule>
  </conditionalFormatting>
  <conditionalFormatting sqref="L36">
    <cfRule type="expression" dxfId="1796" priority="1810" stopIfTrue="1">
      <formula>$F$22&lt;$D$20</formula>
    </cfRule>
  </conditionalFormatting>
  <conditionalFormatting sqref="L36">
    <cfRule type="expression" dxfId="1795" priority="1809" stopIfTrue="1">
      <formula>$F$22&lt;$D$20</formula>
    </cfRule>
  </conditionalFormatting>
  <conditionalFormatting sqref="L36:L38">
    <cfRule type="expression" dxfId="1794" priority="1808" stopIfTrue="1">
      <formula>$F$35&lt;$D$33</formula>
    </cfRule>
  </conditionalFormatting>
  <conditionalFormatting sqref="L36:L38">
    <cfRule type="expression" dxfId="1793" priority="1807" stopIfTrue="1">
      <formula>$F$32&lt;$D$30</formula>
    </cfRule>
  </conditionalFormatting>
  <conditionalFormatting sqref="L36:L38">
    <cfRule type="expression" dxfId="1792" priority="1806" stopIfTrue="1">
      <formula>$F$29&lt;$D$27</formula>
    </cfRule>
  </conditionalFormatting>
  <conditionalFormatting sqref="L36">
    <cfRule type="expression" dxfId="1791" priority="1805" stopIfTrue="1">
      <formula>$F$26&lt;$D$24</formula>
    </cfRule>
  </conditionalFormatting>
  <conditionalFormatting sqref="L36">
    <cfRule type="expression" dxfId="1790" priority="1804" stopIfTrue="1">
      <formula>$F$22&lt;$D$20</formula>
    </cfRule>
  </conditionalFormatting>
  <conditionalFormatting sqref="L36">
    <cfRule type="expression" dxfId="1789" priority="1803" stopIfTrue="1">
      <formula>$F$22&lt;$D$20</formula>
    </cfRule>
  </conditionalFormatting>
  <conditionalFormatting sqref="L36:L38">
    <cfRule type="expression" dxfId="1788" priority="1802" stopIfTrue="1">
      <formula>$F$35&lt;$D$33</formula>
    </cfRule>
  </conditionalFormatting>
  <conditionalFormatting sqref="L36:L38">
    <cfRule type="expression" dxfId="1787" priority="1801" stopIfTrue="1">
      <formula>$F$32&lt;$D$30</formula>
    </cfRule>
  </conditionalFormatting>
  <conditionalFormatting sqref="L36:L38">
    <cfRule type="expression" dxfId="1786" priority="1800" stopIfTrue="1">
      <formula>$F$29&lt;$D$27</formula>
    </cfRule>
  </conditionalFormatting>
  <conditionalFormatting sqref="L36">
    <cfRule type="expression" dxfId="1785" priority="1799" stopIfTrue="1">
      <formula>$F$26&lt;$D$24</formula>
    </cfRule>
  </conditionalFormatting>
  <conditionalFormatting sqref="L36">
    <cfRule type="expression" dxfId="1784" priority="1798" stopIfTrue="1">
      <formula>$F$22&lt;$D$20</formula>
    </cfRule>
  </conditionalFormatting>
  <conditionalFormatting sqref="L36">
    <cfRule type="expression" dxfId="1783" priority="1797" stopIfTrue="1">
      <formula>$F$22&lt;$D$20</formula>
    </cfRule>
  </conditionalFormatting>
  <conditionalFormatting sqref="L39:L41">
    <cfRule type="expression" dxfId="1782" priority="1796" stopIfTrue="1">
      <formula>$F$38&lt;$D$36</formula>
    </cfRule>
  </conditionalFormatting>
  <conditionalFormatting sqref="L39:L41">
    <cfRule type="expression" dxfId="1781" priority="1795" stopIfTrue="1">
      <formula>$F$35&lt;$D$33</formula>
    </cfRule>
  </conditionalFormatting>
  <conditionalFormatting sqref="L39:L41">
    <cfRule type="expression" dxfId="1780" priority="1794" stopIfTrue="1">
      <formula>$F$32&lt;$D$30</formula>
    </cfRule>
  </conditionalFormatting>
  <conditionalFormatting sqref="L39:L41">
    <cfRule type="expression" dxfId="1779" priority="1793" stopIfTrue="1">
      <formula>$F$29&lt;$D$27</formula>
    </cfRule>
  </conditionalFormatting>
  <conditionalFormatting sqref="L39">
    <cfRule type="expression" dxfId="1778" priority="1792" stopIfTrue="1">
      <formula>$F$26&lt;$D$24</formula>
    </cfRule>
  </conditionalFormatting>
  <conditionalFormatting sqref="L39">
    <cfRule type="expression" dxfId="1777" priority="1791" stopIfTrue="1">
      <formula>$F$22&lt;$D$20</formula>
    </cfRule>
  </conditionalFormatting>
  <conditionalFormatting sqref="L39">
    <cfRule type="expression" dxfId="1776" priority="1790" stopIfTrue="1">
      <formula>$F$22&lt;$D$20</formula>
    </cfRule>
  </conditionalFormatting>
  <conditionalFormatting sqref="L39:L41">
    <cfRule type="expression" dxfId="1775" priority="1789" stopIfTrue="1">
      <formula>$F$35&lt;$D$33</formula>
    </cfRule>
  </conditionalFormatting>
  <conditionalFormatting sqref="L39:L41">
    <cfRule type="expression" dxfId="1774" priority="1788" stopIfTrue="1">
      <formula>$F$32&lt;$D$30</formula>
    </cfRule>
  </conditionalFormatting>
  <conditionalFormatting sqref="L39:L41">
    <cfRule type="expression" dxfId="1773" priority="1787" stopIfTrue="1">
      <formula>$F$29&lt;$D$27</formula>
    </cfRule>
  </conditionalFormatting>
  <conditionalFormatting sqref="L39">
    <cfRule type="expression" dxfId="1772" priority="1786" stopIfTrue="1">
      <formula>$F$26&lt;$D$24</formula>
    </cfRule>
  </conditionalFormatting>
  <conditionalFormatting sqref="L39">
    <cfRule type="expression" dxfId="1771" priority="1785" stopIfTrue="1">
      <formula>$F$22&lt;$D$20</formula>
    </cfRule>
  </conditionalFormatting>
  <conditionalFormatting sqref="L39">
    <cfRule type="expression" dxfId="1770" priority="1784" stopIfTrue="1">
      <formula>$F$22&lt;$D$20</formula>
    </cfRule>
  </conditionalFormatting>
  <conditionalFormatting sqref="L39:L41">
    <cfRule type="expression" dxfId="1769" priority="1783" stopIfTrue="1">
      <formula>$F$35&lt;$D$33</formula>
    </cfRule>
  </conditionalFormatting>
  <conditionalFormatting sqref="L39:L41">
    <cfRule type="expression" dxfId="1768" priority="1782" stopIfTrue="1">
      <formula>$F$32&lt;$D$30</formula>
    </cfRule>
  </conditionalFormatting>
  <conditionalFormatting sqref="L39:L41">
    <cfRule type="expression" dxfId="1767" priority="1781" stopIfTrue="1">
      <formula>$F$29&lt;$D$27</formula>
    </cfRule>
  </conditionalFormatting>
  <conditionalFormatting sqref="L39">
    <cfRule type="expression" dxfId="1766" priority="1780" stopIfTrue="1">
      <formula>$F$26&lt;$D$24</formula>
    </cfRule>
  </conditionalFormatting>
  <conditionalFormatting sqref="L39">
    <cfRule type="expression" dxfId="1765" priority="1779" stopIfTrue="1">
      <formula>$F$22&lt;$D$20</formula>
    </cfRule>
  </conditionalFormatting>
  <conditionalFormatting sqref="L39">
    <cfRule type="expression" dxfId="1764" priority="1778" stopIfTrue="1">
      <formula>$F$22&lt;$D$20</formula>
    </cfRule>
  </conditionalFormatting>
  <conditionalFormatting sqref="L39:L41">
    <cfRule type="expression" dxfId="1763" priority="1777" stopIfTrue="1">
      <formula>$F$35&lt;$D$33</formula>
    </cfRule>
  </conditionalFormatting>
  <conditionalFormatting sqref="L39:L41">
    <cfRule type="expression" dxfId="1762" priority="1776" stopIfTrue="1">
      <formula>$F$32&lt;$D$30</formula>
    </cfRule>
  </conditionalFormatting>
  <conditionalFormatting sqref="L39:L41">
    <cfRule type="expression" dxfId="1761" priority="1775" stopIfTrue="1">
      <formula>$F$29&lt;$D$27</formula>
    </cfRule>
  </conditionalFormatting>
  <conditionalFormatting sqref="L39">
    <cfRule type="expression" dxfId="1760" priority="1774" stopIfTrue="1">
      <formula>$F$26&lt;$D$24</formula>
    </cfRule>
  </conditionalFormatting>
  <conditionalFormatting sqref="L39">
    <cfRule type="expression" dxfId="1759" priority="1773" stopIfTrue="1">
      <formula>$F$22&lt;$D$20</formula>
    </cfRule>
  </conditionalFormatting>
  <conditionalFormatting sqref="L39">
    <cfRule type="expression" dxfId="1758" priority="1772" stopIfTrue="1">
      <formula>$F$22&lt;$D$20</formula>
    </cfRule>
  </conditionalFormatting>
  <conditionalFormatting sqref="L39:L41">
    <cfRule type="expression" dxfId="1757" priority="1771" stopIfTrue="1">
      <formula>$F$35&lt;$D$33</formula>
    </cfRule>
  </conditionalFormatting>
  <conditionalFormatting sqref="L39:L41">
    <cfRule type="expression" dxfId="1756" priority="1770" stopIfTrue="1">
      <formula>$F$32&lt;$D$30</formula>
    </cfRule>
  </conditionalFormatting>
  <conditionalFormatting sqref="L39:L41">
    <cfRule type="expression" dxfId="1755" priority="1769" stopIfTrue="1">
      <formula>$F$29&lt;$D$27</formula>
    </cfRule>
  </conditionalFormatting>
  <conditionalFormatting sqref="L39">
    <cfRule type="expression" dxfId="1754" priority="1768" stopIfTrue="1">
      <formula>$F$26&lt;$D$24</formula>
    </cfRule>
  </conditionalFormatting>
  <conditionalFormatting sqref="L39">
    <cfRule type="expression" dxfId="1753" priority="1767" stopIfTrue="1">
      <formula>$F$22&lt;$D$20</formula>
    </cfRule>
  </conditionalFormatting>
  <conditionalFormatting sqref="L39">
    <cfRule type="expression" dxfId="1752" priority="1766" stopIfTrue="1">
      <formula>$F$22&lt;$D$20</formula>
    </cfRule>
  </conditionalFormatting>
  <conditionalFormatting sqref="L47:L49">
    <cfRule type="expression" dxfId="1751" priority="1765" stopIfTrue="1">
      <formula>$F$41&lt;$D$39</formula>
    </cfRule>
  </conditionalFormatting>
  <conditionalFormatting sqref="L47:L49">
    <cfRule type="expression" dxfId="1750" priority="1764" stopIfTrue="1">
      <formula>$F$38&lt;$D$36</formula>
    </cfRule>
  </conditionalFormatting>
  <conditionalFormatting sqref="L47:L49">
    <cfRule type="expression" dxfId="1749" priority="1763" stopIfTrue="1">
      <formula>$F$35&lt;$D$33</formula>
    </cfRule>
  </conditionalFormatting>
  <conditionalFormatting sqref="L47:L49">
    <cfRule type="expression" dxfId="1748" priority="1762" stopIfTrue="1">
      <formula>$F$32&lt;$D$30</formula>
    </cfRule>
  </conditionalFormatting>
  <conditionalFormatting sqref="L47:L49">
    <cfRule type="expression" dxfId="1747" priority="1761" stopIfTrue="1">
      <formula>$F$29&lt;$D$27</formula>
    </cfRule>
  </conditionalFormatting>
  <conditionalFormatting sqref="L47">
    <cfRule type="expression" dxfId="1746" priority="1760" stopIfTrue="1">
      <formula>$F$26&lt;$D$24</formula>
    </cfRule>
  </conditionalFormatting>
  <conditionalFormatting sqref="L47">
    <cfRule type="expression" dxfId="1745" priority="1759" stopIfTrue="1">
      <formula>$F$22&lt;$D$20</formula>
    </cfRule>
  </conditionalFormatting>
  <conditionalFormatting sqref="L47">
    <cfRule type="expression" dxfId="1744" priority="1758" stopIfTrue="1">
      <formula>$F$22&lt;$D$20</formula>
    </cfRule>
  </conditionalFormatting>
  <conditionalFormatting sqref="L47:L49">
    <cfRule type="expression" dxfId="1743" priority="1757" stopIfTrue="1">
      <formula>$F$35&lt;$D$33</formula>
    </cfRule>
  </conditionalFormatting>
  <conditionalFormatting sqref="L47:L49">
    <cfRule type="expression" dxfId="1742" priority="1756" stopIfTrue="1">
      <formula>$F$32&lt;$D$30</formula>
    </cfRule>
  </conditionalFormatting>
  <conditionalFormatting sqref="L47:L49">
    <cfRule type="expression" dxfId="1741" priority="1755" stopIfTrue="1">
      <formula>$F$29&lt;$D$27</formula>
    </cfRule>
  </conditionalFormatting>
  <conditionalFormatting sqref="L47">
    <cfRule type="expression" dxfId="1740" priority="1754" stopIfTrue="1">
      <formula>$F$26&lt;$D$24</formula>
    </cfRule>
  </conditionalFormatting>
  <conditionalFormatting sqref="L47">
    <cfRule type="expression" dxfId="1739" priority="1753" stopIfTrue="1">
      <formula>$F$22&lt;$D$20</formula>
    </cfRule>
  </conditionalFormatting>
  <conditionalFormatting sqref="L47">
    <cfRule type="expression" dxfId="1738" priority="1752" stopIfTrue="1">
      <formula>$F$22&lt;$D$20</formula>
    </cfRule>
  </conditionalFormatting>
  <conditionalFormatting sqref="L47:L49">
    <cfRule type="expression" dxfId="1737" priority="1751" stopIfTrue="1">
      <formula>$F$35&lt;$D$33</formula>
    </cfRule>
  </conditionalFormatting>
  <conditionalFormatting sqref="L47:L49">
    <cfRule type="expression" dxfId="1736" priority="1750" stopIfTrue="1">
      <formula>$F$32&lt;$D$30</formula>
    </cfRule>
  </conditionalFormatting>
  <conditionalFormatting sqref="L47:L49">
    <cfRule type="expression" dxfId="1735" priority="1749" stopIfTrue="1">
      <formula>$F$29&lt;$D$27</formula>
    </cfRule>
  </conditionalFormatting>
  <conditionalFormatting sqref="L47">
    <cfRule type="expression" dxfId="1734" priority="1748" stopIfTrue="1">
      <formula>$F$26&lt;$D$24</formula>
    </cfRule>
  </conditionalFormatting>
  <conditionalFormatting sqref="L47">
    <cfRule type="expression" dxfId="1733" priority="1747" stopIfTrue="1">
      <formula>$F$22&lt;$D$20</formula>
    </cfRule>
  </conditionalFormatting>
  <conditionalFormatting sqref="L47">
    <cfRule type="expression" dxfId="1732" priority="1746" stopIfTrue="1">
      <formula>$F$22&lt;$D$20</formula>
    </cfRule>
  </conditionalFormatting>
  <conditionalFormatting sqref="L47:L49">
    <cfRule type="expression" dxfId="1731" priority="1745" stopIfTrue="1">
      <formula>$F$35&lt;$D$33</formula>
    </cfRule>
  </conditionalFormatting>
  <conditionalFormatting sqref="L47:L49">
    <cfRule type="expression" dxfId="1730" priority="1744" stopIfTrue="1">
      <formula>$F$32&lt;$D$30</formula>
    </cfRule>
  </conditionalFormatting>
  <conditionalFormatting sqref="L47:L49">
    <cfRule type="expression" dxfId="1729" priority="1743" stopIfTrue="1">
      <formula>$F$29&lt;$D$27</formula>
    </cfRule>
  </conditionalFormatting>
  <conditionalFormatting sqref="L47">
    <cfRule type="expression" dxfId="1728" priority="1742" stopIfTrue="1">
      <formula>$F$26&lt;$D$24</formula>
    </cfRule>
  </conditionalFormatting>
  <conditionalFormatting sqref="L47">
    <cfRule type="expression" dxfId="1727" priority="1741" stopIfTrue="1">
      <formula>$F$22&lt;$D$20</formula>
    </cfRule>
  </conditionalFormatting>
  <conditionalFormatting sqref="L47">
    <cfRule type="expression" dxfId="1726" priority="1740" stopIfTrue="1">
      <formula>$F$22&lt;$D$20</formula>
    </cfRule>
  </conditionalFormatting>
  <conditionalFormatting sqref="L47:L49">
    <cfRule type="expression" dxfId="1725" priority="1739" stopIfTrue="1">
      <formula>$F$35&lt;$D$33</formula>
    </cfRule>
  </conditionalFormatting>
  <conditionalFormatting sqref="L47:L49">
    <cfRule type="expression" dxfId="1724" priority="1738" stopIfTrue="1">
      <formula>$F$32&lt;$D$30</formula>
    </cfRule>
  </conditionalFormatting>
  <conditionalFormatting sqref="L47:L49">
    <cfRule type="expression" dxfId="1723" priority="1737" stopIfTrue="1">
      <formula>$F$29&lt;$D$27</formula>
    </cfRule>
  </conditionalFormatting>
  <conditionalFormatting sqref="L47">
    <cfRule type="expression" dxfId="1722" priority="1736" stopIfTrue="1">
      <formula>$F$26&lt;$D$24</formula>
    </cfRule>
  </conditionalFormatting>
  <conditionalFormatting sqref="L47">
    <cfRule type="expression" dxfId="1721" priority="1735" stopIfTrue="1">
      <formula>$F$22&lt;$D$20</formula>
    </cfRule>
  </conditionalFormatting>
  <conditionalFormatting sqref="L47">
    <cfRule type="expression" dxfId="1720" priority="1734" stopIfTrue="1">
      <formula>$F$22&lt;$D$20</formula>
    </cfRule>
  </conditionalFormatting>
  <conditionalFormatting sqref="L50:L52">
    <cfRule type="expression" dxfId="1719" priority="1733" stopIfTrue="1">
      <formula>$F$49&lt;$D$47</formula>
    </cfRule>
  </conditionalFormatting>
  <conditionalFormatting sqref="L50:L52">
    <cfRule type="expression" dxfId="1718" priority="1732" stopIfTrue="1">
      <formula>$F$41&lt;$D$39</formula>
    </cfRule>
  </conditionalFormatting>
  <conditionalFormatting sqref="L50:L52">
    <cfRule type="expression" dxfId="1717" priority="1731" stopIfTrue="1">
      <formula>$F$38&lt;$D$36</formula>
    </cfRule>
  </conditionalFormatting>
  <conditionalFormatting sqref="L50:L52">
    <cfRule type="expression" dxfId="1716" priority="1730" stopIfTrue="1">
      <formula>$F$35&lt;$D$33</formula>
    </cfRule>
  </conditionalFormatting>
  <conditionalFormatting sqref="L50:L52">
    <cfRule type="expression" dxfId="1715" priority="1729" stopIfTrue="1">
      <formula>$F$32&lt;$D$30</formula>
    </cfRule>
  </conditionalFormatting>
  <conditionalFormatting sqref="L50:L52">
    <cfRule type="expression" dxfId="1714" priority="1728" stopIfTrue="1">
      <formula>$F$29&lt;$D$27</formula>
    </cfRule>
  </conditionalFormatting>
  <conditionalFormatting sqref="L50">
    <cfRule type="expression" dxfId="1713" priority="1727" stopIfTrue="1">
      <formula>$F$26&lt;$D$24</formula>
    </cfRule>
  </conditionalFormatting>
  <conditionalFormatting sqref="L50">
    <cfRule type="expression" dxfId="1712" priority="1726" stopIfTrue="1">
      <formula>$F$22&lt;$D$20</formula>
    </cfRule>
  </conditionalFormatting>
  <conditionalFormatting sqref="L50">
    <cfRule type="expression" dxfId="1711" priority="1725" stopIfTrue="1">
      <formula>$F$22&lt;$D$20</formula>
    </cfRule>
  </conditionalFormatting>
  <conditionalFormatting sqref="L50:L52">
    <cfRule type="expression" dxfId="1710" priority="1724" stopIfTrue="1">
      <formula>$F$35&lt;$D$33</formula>
    </cfRule>
  </conditionalFormatting>
  <conditionalFormatting sqref="L50:L52">
    <cfRule type="expression" dxfId="1709" priority="1723" stopIfTrue="1">
      <formula>$F$32&lt;$D$30</formula>
    </cfRule>
  </conditionalFormatting>
  <conditionalFormatting sqref="L50:L52">
    <cfRule type="expression" dxfId="1708" priority="1722" stopIfTrue="1">
      <formula>$F$29&lt;$D$27</formula>
    </cfRule>
  </conditionalFormatting>
  <conditionalFormatting sqref="L50">
    <cfRule type="expression" dxfId="1707" priority="1721" stopIfTrue="1">
      <formula>$F$26&lt;$D$24</formula>
    </cfRule>
  </conditionalFormatting>
  <conditionalFormatting sqref="L50">
    <cfRule type="expression" dxfId="1706" priority="1720" stopIfTrue="1">
      <formula>$F$22&lt;$D$20</formula>
    </cfRule>
  </conditionalFormatting>
  <conditionalFormatting sqref="L50">
    <cfRule type="expression" dxfId="1705" priority="1719" stopIfTrue="1">
      <formula>$F$22&lt;$D$20</formula>
    </cfRule>
  </conditionalFormatting>
  <conditionalFormatting sqref="L50:L52">
    <cfRule type="expression" dxfId="1704" priority="1718" stopIfTrue="1">
      <formula>$F$35&lt;$D$33</formula>
    </cfRule>
  </conditionalFormatting>
  <conditionalFormatting sqref="L50:L52">
    <cfRule type="expression" dxfId="1703" priority="1717" stopIfTrue="1">
      <formula>$F$32&lt;$D$30</formula>
    </cfRule>
  </conditionalFormatting>
  <conditionalFormatting sqref="L50:L52">
    <cfRule type="expression" dxfId="1702" priority="1716" stopIfTrue="1">
      <formula>$F$29&lt;$D$27</formula>
    </cfRule>
  </conditionalFormatting>
  <conditionalFormatting sqref="L50">
    <cfRule type="expression" dxfId="1701" priority="1715" stopIfTrue="1">
      <formula>$F$26&lt;$D$24</formula>
    </cfRule>
  </conditionalFormatting>
  <conditionalFormatting sqref="L50">
    <cfRule type="expression" dxfId="1700" priority="1714" stopIfTrue="1">
      <formula>$F$22&lt;$D$20</formula>
    </cfRule>
  </conditionalFormatting>
  <conditionalFormatting sqref="L50">
    <cfRule type="expression" dxfId="1699" priority="1713" stopIfTrue="1">
      <formula>$F$22&lt;$D$20</formula>
    </cfRule>
  </conditionalFormatting>
  <conditionalFormatting sqref="L50:L52">
    <cfRule type="expression" dxfId="1698" priority="1712" stopIfTrue="1">
      <formula>$F$35&lt;$D$33</formula>
    </cfRule>
  </conditionalFormatting>
  <conditionalFormatting sqref="L50:L52">
    <cfRule type="expression" dxfId="1697" priority="1711" stopIfTrue="1">
      <formula>$F$32&lt;$D$30</formula>
    </cfRule>
  </conditionalFormatting>
  <conditionalFormatting sqref="L50:L52">
    <cfRule type="expression" dxfId="1696" priority="1710" stopIfTrue="1">
      <formula>$F$29&lt;$D$27</formula>
    </cfRule>
  </conditionalFormatting>
  <conditionalFormatting sqref="L50">
    <cfRule type="expression" dxfId="1695" priority="1709" stopIfTrue="1">
      <formula>$F$26&lt;$D$24</formula>
    </cfRule>
  </conditionalFormatting>
  <conditionalFormatting sqref="L50">
    <cfRule type="expression" dxfId="1694" priority="1708" stopIfTrue="1">
      <formula>$F$22&lt;$D$20</formula>
    </cfRule>
  </conditionalFormatting>
  <conditionalFormatting sqref="L50">
    <cfRule type="expression" dxfId="1693" priority="1707" stopIfTrue="1">
      <formula>$F$22&lt;$D$20</formula>
    </cfRule>
  </conditionalFormatting>
  <conditionalFormatting sqref="L50:L52">
    <cfRule type="expression" dxfId="1692" priority="1706" stopIfTrue="1">
      <formula>$F$35&lt;$D$33</formula>
    </cfRule>
  </conditionalFormatting>
  <conditionalFormatting sqref="L50:L52">
    <cfRule type="expression" dxfId="1691" priority="1705" stopIfTrue="1">
      <formula>$F$32&lt;$D$30</formula>
    </cfRule>
  </conditionalFormatting>
  <conditionalFormatting sqref="L50:L52">
    <cfRule type="expression" dxfId="1690" priority="1704" stopIfTrue="1">
      <formula>$F$29&lt;$D$27</formula>
    </cfRule>
  </conditionalFormatting>
  <conditionalFormatting sqref="L50">
    <cfRule type="expression" dxfId="1689" priority="1703" stopIfTrue="1">
      <formula>$F$26&lt;$D$24</formula>
    </cfRule>
  </conditionalFormatting>
  <conditionalFormatting sqref="L50">
    <cfRule type="expression" dxfId="1688" priority="1702" stopIfTrue="1">
      <formula>$F$22&lt;$D$20</formula>
    </cfRule>
  </conditionalFormatting>
  <conditionalFormatting sqref="L50">
    <cfRule type="expression" dxfId="1687" priority="1701" stopIfTrue="1">
      <formula>$F$22&lt;$D$20</formula>
    </cfRule>
  </conditionalFormatting>
  <conditionalFormatting sqref="L53:L55">
    <cfRule type="expression" dxfId="1686" priority="1700" stopIfTrue="1">
      <formula>$F$52&lt;$D$50</formula>
    </cfRule>
  </conditionalFormatting>
  <conditionalFormatting sqref="L53:L55">
    <cfRule type="expression" dxfId="1685" priority="1699" stopIfTrue="1">
      <formula>$F$49&lt;$D$47</formula>
    </cfRule>
  </conditionalFormatting>
  <conditionalFormatting sqref="L53:L55">
    <cfRule type="expression" dxfId="1684" priority="1698" stopIfTrue="1">
      <formula>$F$41&lt;$D$39</formula>
    </cfRule>
  </conditionalFormatting>
  <conditionalFormatting sqref="L53:L55">
    <cfRule type="expression" dxfId="1683" priority="1697" stopIfTrue="1">
      <formula>$F$38&lt;$D$36</formula>
    </cfRule>
  </conditionalFormatting>
  <conditionalFormatting sqref="L53:L55">
    <cfRule type="expression" dxfId="1682" priority="1696" stopIfTrue="1">
      <formula>$F$35&lt;$D$33</formula>
    </cfRule>
  </conditionalFormatting>
  <conditionalFormatting sqref="L53:L55">
    <cfRule type="expression" dxfId="1681" priority="1695" stopIfTrue="1">
      <formula>$F$32&lt;$D$30</formula>
    </cfRule>
  </conditionalFormatting>
  <conditionalFormatting sqref="L53:L55">
    <cfRule type="expression" dxfId="1680" priority="1694" stopIfTrue="1">
      <formula>$F$29&lt;$D$27</formula>
    </cfRule>
  </conditionalFormatting>
  <conditionalFormatting sqref="L53">
    <cfRule type="expression" dxfId="1679" priority="1693" stopIfTrue="1">
      <formula>$F$26&lt;$D$24</formula>
    </cfRule>
  </conditionalFormatting>
  <conditionalFormatting sqref="L53">
    <cfRule type="expression" dxfId="1678" priority="1692" stopIfTrue="1">
      <formula>$F$22&lt;$D$20</formula>
    </cfRule>
  </conditionalFormatting>
  <conditionalFormatting sqref="L53">
    <cfRule type="expression" dxfId="1677" priority="1691" stopIfTrue="1">
      <formula>$F$22&lt;$D$20</formula>
    </cfRule>
  </conditionalFormatting>
  <conditionalFormatting sqref="L53:L55">
    <cfRule type="expression" dxfId="1676" priority="1690" stopIfTrue="1">
      <formula>$F$35&lt;$D$33</formula>
    </cfRule>
  </conditionalFormatting>
  <conditionalFormatting sqref="L53:L55">
    <cfRule type="expression" dxfId="1675" priority="1689" stopIfTrue="1">
      <formula>$F$32&lt;$D$30</formula>
    </cfRule>
  </conditionalFormatting>
  <conditionalFormatting sqref="L53:L55">
    <cfRule type="expression" dxfId="1674" priority="1688" stopIfTrue="1">
      <formula>$F$29&lt;$D$27</formula>
    </cfRule>
  </conditionalFormatting>
  <conditionalFormatting sqref="L53">
    <cfRule type="expression" dxfId="1673" priority="1687" stopIfTrue="1">
      <formula>$F$26&lt;$D$24</formula>
    </cfRule>
  </conditionalFormatting>
  <conditionalFormatting sqref="L53">
    <cfRule type="expression" dxfId="1672" priority="1686" stopIfTrue="1">
      <formula>$F$22&lt;$D$20</formula>
    </cfRule>
  </conditionalFormatting>
  <conditionalFormatting sqref="L53">
    <cfRule type="expression" dxfId="1671" priority="1685" stopIfTrue="1">
      <formula>$F$22&lt;$D$20</formula>
    </cfRule>
  </conditionalFormatting>
  <conditionalFormatting sqref="L53:L55">
    <cfRule type="expression" dxfId="1670" priority="1684" stopIfTrue="1">
      <formula>$F$35&lt;$D$33</formula>
    </cfRule>
  </conditionalFormatting>
  <conditionalFormatting sqref="L53:L55">
    <cfRule type="expression" dxfId="1669" priority="1683" stopIfTrue="1">
      <formula>$F$32&lt;$D$30</formula>
    </cfRule>
  </conditionalFormatting>
  <conditionalFormatting sqref="L53:L55">
    <cfRule type="expression" dxfId="1668" priority="1682" stopIfTrue="1">
      <formula>$F$29&lt;$D$27</formula>
    </cfRule>
  </conditionalFormatting>
  <conditionalFormatting sqref="L53">
    <cfRule type="expression" dxfId="1667" priority="1681" stopIfTrue="1">
      <formula>$F$26&lt;$D$24</formula>
    </cfRule>
  </conditionalFormatting>
  <conditionalFormatting sqref="L53">
    <cfRule type="expression" dxfId="1666" priority="1680" stopIfTrue="1">
      <formula>$F$22&lt;$D$20</formula>
    </cfRule>
  </conditionalFormatting>
  <conditionalFormatting sqref="L53">
    <cfRule type="expression" dxfId="1665" priority="1679" stopIfTrue="1">
      <formula>$F$22&lt;$D$20</formula>
    </cfRule>
  </conditionalFormatting>
  <conditionalFormatting sqref="L53:L55">
    <cfRule type="expression" dxfId="1664" priority="1678" stopIfTrue="1">
      <formula>$F$35&lt;$D$33</formula>
    </cfRule>
  </conditionalFormatting>
  <conditionalFormatting sqref="L53:L55">
    <cfRule type="expression" dxfId="1663" priority="1677" stopIfTrue="1">
      <formula>$F$32&lt;$D$30</formula>
    </cfRule>
  </conditionalFormatting>
  <conditionalFormatting sqref="L53:L55">
    <cfRule type="expression" dxfId="1662" priority="1676" stopIfTrue="1">
      <formula>$F$29&lt;$D$27</formula>
    </cfRule>
  </conditionalFormatting>
  <conditionalFormatting sqref="L53">
    <cfRule type="expression" dxfId="1661" priority="1675" stopIfTrue="1">
      <formula>$F$26&lt;$D$24</formula>
    </cfRule>
  </conditionalFormatting>
  <conditionalFormatting sqref="L53">
    <cfRule type="expression" dxfId="1660" priority="1674" stopIfTrue="1">
      <formula>$F$22&lt;$D$20</formula>
    </cfRule>
  </conditionalFormatting>
  <conditionalFormatting sqref="L53">
    <cfRule type="expression" dxfId="1659" priority="1673" stopIfTrue="1">
      <formula>$F$22&lt;$D$20</formula>
    </cfRule>
  </conditionalFormatting>
  <conditionalFormatting sqref="L53:L55">
    <cfRule type="expression" dxfId="1658" priority="1672" stopIfTrue="1">
      <formula>$F$35&lt;$D$33</formula>
    </cfRule>
  </conditionalFormatting>
  <conditionalFormatting sqref="L53:L55">
    <cfRule type="expression" dxfId="1657" priority="1671" stopIfTrue="1">
      <formula>$F$32&lt;$D$30</formula>
    </cfRule>
  </conditionalFormatting>
  <conditionalFormatting sqref="L53:L55">
    <cfRule type="expression" dxfId="1656" priority="1670" stopIfTrue="1">
      <formula>$F$29&lt;$D$27</formula>
    </cfRule>
  </conditionalFormatting>
  <conditionalFormatting sqref="L53">
    <cfRule type="expression" dxfId="1655" priority="1669" stopIfTrue="1">
      <formula>$F$26&lt;$D$24</formula>
    </cfRule>
  </conditionalFormatting>
  <conditionalFormatting sqref="L53">
    <cfRule type="expression" dxfId="1654" priority="1668" stopIfTrue="1">
      <formula>$F$22&lt;$D$20</formula>
    </cfRule>
  </conditionalFormatting>
  <conditionalFormatting sqref="L53">
    <cfRule type="expression" dxfId="1653" priority="1667" stopIfTrue="1">
      <formula>$F$22&lt;$D$20</formula>
    </cfRule>
  </conditionalFormatting>
  <conditionalFormatting sqref="L53:L55">
    <cfRule type="expression" dxfId="1652" priority="1666" stopIfTrue="1">
      <formula>$F$52&lt;$D$50</formula>
    </cfRule>
  </conditionalFormatting>
  <conditionalFormatting sqref="L53:L55">
    <cfRule type="expression" dxfId="1651" priority="1665" stopIfTrue="1">
      <formula>$F$49&lt;$D$47</formula>
    </cfRule>
  </conditionalFormatting>
  <conditionalFormatting sqref="L53:L55">
    <cfRule type="expression" dxfId="1650" priority="1664" stopIfTrue="1">
      <formula>$F$41&lt;$D$39</formula>
    </cfRule>
  </conditionalFormatting>
  <conditionalFormatting sqref="L53:L55">
    <cfRule type="expression" dxfId="1649" priority="1663" stopIfTrue="1">
      <formula>$F$38&lt;$D$36</formula>
    </cfRule>
  </conditionalFormatting>
  <conditionalFormatting sqref="L53:L55">
    <cfRule type="expression" dxfId="1648" priority="1662" stopIfTrue="1">
      <formula>$F$35&lt;$D$33</formula>
    </cfRule>
  </conditionalFormatting>
  <conditionalFormatting sqref="L53:L55">
    <cfRule type="expression" dxfId="1647" priority="1661" stopIfTrue="1">
      <formula>$F$32&lt;$D$30</formula>
    </cfRule>
  </conditionalFormatting>
  <conditionalFormatting sqref="L53:L55">
    <cfRule type="expression" dxfId="1646" priority="1660" stopIfTrue="1">
      <formula>$F$29&lt;$D$27</formula>
    </cfRule>
  </conditionalFormatting>
  <conditionalFormatting sqref="L53">
    <cfRule type="expression" dxfId="1645" priority="1659" stopIfTrue="1">
      <formula>$F$26&lt;$D$24</formula>
    </cfRule>
  </conditionalFormatting>
  <conditionalFormatting sqref="L53">
    <cfRule type="expression" dxfId="1644" priority="1658" stopIfTrue="1">
      <formula>$F$22&lt;$D$20</formula>
    </cfRule>
  </conditionalFormatting>
  <conditionalFormatting sqref="L53">
    <cfRule type="expression" dxfId="1643" priority="1657" stopIfTrue="1">
      <formula>$F$22&lt;$D$20</formula>
    </cfRule>
  </conditionalFormatting>
  <conditionalFormatting sqref="L53:L55">
    <cfRule type="expression" dxfId="1642" priority="1656" stopIfTrue="1">
      <formula>$F$35&lt;$D$33</formula>
    </cfRule>
  </conditionalFormatting>
  <conditionalFormatting sqref="L53:L55">
    <cfRule type="expression" dxfId="1641" priority="1655" stopIfTrue="1">
      <formula>$F$32&lt;$D$30</formula>
    </cfRule>
  </conditionalFormatting>
  <conditionalFormatting sqref="L53:L55">
    <cfRule type="expression" dxfId="1640" priority="1654" stopIfTrue="1">
      <formula>$F$29&lt;$D$27</formula>
    </cfRule>
  </conditionalFormatting>
  <conditionalFormatting sqref="L53">
    <cfRule type="expression" dxfId="1639" priority="1653" stopIfTrue="1">
      <formula>$F$26&lt;$D$24</formula>
    </cfRule>
  </conditionalFormatting>
  <conditionalFormatting sqref="L53">
    <cfRule type="expression" dxfId="1638" priority="1652" stopIfTrue="1">
      <formula>$F$22&lt;$D$20</formula>
    </cfRule>
  </conditionalFormatting>
  <conditionalFormatting sqref="L53">
    <cfRule type="expression" dxfId="1637" priority="1651" stopIfTrue="1">
      <formula>$F$22&lt;$D$20</formula>
    </cfRule>
  </conditionalFormatting>
  <conditionalFormatting sqref="L53:L55">
    <cfRule type="expression" dxfId="1636" priority="1650" stopIfTrue="1">
      <formula>$F$35&lt;$D$33</formula>
    </cfRule>
  </conditionalFormatting>
  <conditionalFormatting sqref="L53:L55">
    <cfRule type="expression" dxfId="1635" priority="1649" stopIfTrue="1">
      <formula>$F$32&lt;$D$30</formula>
    </cfRule>
  </conditionalFormatting>
  <conditionalFormatting sqref="L53:L55">
    <cfRule type="expression" dxfId="1634" priority="1648" stopIfTrue="1">
      <formula>$F$29&lt;$D$27</formula>
    </cfRule>
  </conditionalFormatting>
  <conditionalFormatting sqref="L53">
    <cfRule type="expression" dxfId="1633" priority="1647" stopIfTrue="1">
      <formula>$F$26&lt;$D$24</formula>
    </cfRule>
  </conditionalFormatting>
  <conditionalFormatting sqref="L53">
    <cfRule type="expression" dxfId="1632" priority="1646" stopIfTrue="1">
      <formula>$F$22&lt;$D$20</formula>
    </cfRule>
  </conditionalFormatting>
  <conditionalFormatting sqref="L53">
    <cfRule type="expression" dxfId="1631" priority="1645" stopIfTrue="1">
      <formula>$F$22&lt;$D$20</formula>
    </cfRule>
  </conditionalFormatting>
  <conditionalFormatting sqref="L53:L55">
    <cfRule type="expression" dxfId="1630" priority="1644" stopIfTrue="1">
      <formula>$F$35&lt;$D$33</formula>
    </cfRule>
  </conditionalFormatting>
  <conditionalFormatting sqref="L53:L55">
    <cfRule type="expression" dxfId="1629" priority="1643" stopIfTrue="1">
      <formula>$F$32&lt;$D$30</formula>
    </cfRule>
  </conditionalFormatting>
  <conditionalFormatting sqref="L53:L55">
    <cfRule type="expression" dxfId="1628" priority="1642" stopIfTrue="1">
      <formula>$F$29&lt;$D$27</formula>
    </cfRule>
  </conditionalFormatting>
  <conditionalFormatting sqref="L53">
    <cfRule type="expression" dxfId="1627" priority="1641" stopIfTrue="1">
      <formula>$F$26&lt;$D$24</formula>
    </cfRule>
  </conditionalFormatting>
  <conditionalFormatting sqref="L53">
    <cfRule type="expression" dxfId="1626" priority="1640" stopIfTrue="1">
      <formula>$F$22&lt;$D$20</formula>
    </cfRule>
  </conditionalFormatting>
  <conditionalFormatting sqref="L53">
    <cfRule type="expression" dxfId="1625" priority="1639" stopIfTrue="1">
      <formula>$F$22&lt;$D$20</formula>
    </cfRule>
  </conditionalFormatting>
  <conditionalFormatting sqref="L53:L55">
    <cfRule type="expression" dxfId="1624" priority="1638" stopIfTrue="1">
      <formula>$F$35&lt;$D$33</formula>
    </cfRule>
  </conditionalFormatting>
  <conditionalFormatting sqref="L53:L55">
    <cfRule type="expression" dxfId="1623" priority="1637" stopIfTrue="1">
      <formula>$F$32&lt;$D$30</formula>
    </cfRule>
  </conditionalFormatting>
  <conditionalFormatting sqref="L53:L55">
    <cfRule type="expression" dxfId="1622" priority="1636" stopIfTrue="1">
      <formula>$F$29&lt;$D$27</formula>
    </cfRule>
  </conditionalFormatting>
  <conditionalFormatting sqref="L53">
    <cfRule type="expression" dxfId="1621" priority="1635" stopIfTrue="1">
      <formula>$F$26&lt;$D$24</formula>
    </cfRule>
  </conditionalFormatting>
  <conditionalFormatting sqref="L53">
    <cfRule type="expression" dxfId="1620" priority="1634" stopIfTrue="1">
      <formula>$F$22&lt;$D$20</formula>
    </cfRule>
  </conditionalFormatting>
  <conditionalFormatting sqref="L53">
    <cfRule type="expression" dxfId="1619" priority="1633" stopIfTrue="1">
      <formula>$F$22&lt;$D$20</formula>
    </cfRule>
  </conditionalFormatting>
  <conditionalFormatting sqref="L53:L55">
    <cfRule type="expression" dxfId="1618" priority="1632" stopIfTrue="1">
      <formula>$F$52&lt;$D$50</formula>
    </cfRule>
  </conditionalFormatting>
  <conditionalFormatting sqref="L53:L55">
    <cfRule type="expression" dxfId="1617" priority="1631" stopIfTrue="1">
      <formula>$F$49&lt;$D$47</formula>
    </cfRule>
  </conditionalFormatting>
  <conditionalFormatting sqref="L53:L55">
    <cfRule type="expression" dxfId="1616" priority="1630" stopIfTrue="1">
      <formula>$F$41&lt;$D$39</formula>
    </cfRule>
  </conditionalFormatting>
  <conditionalFormatting sqref="L53:L55">
    <cfRule type="expression" dxfId="1615" priority="1629" stopIfTrue="1">
      <formula>$F$38&lt;$D$36</formula>
    </cfRule>
  </conditionalFormatting>
  <conditionalFormatting sqref="L53:L55">
    <cfRule type="expression" dxfId="1614" priority="1628" stopIfTrue="1">
      <formula>$F$35&lt;$D$33</formula>
    </cfRule>
  </conditionalFormatting>
  <conditionalFormatting sqref="L53:L55">
    <cfRule type="expression" dxfId="1613" priority="1627" stopIfTrue="1">
      <formula>$F$32&lt;$D$30</formula>
    </cfRule>
  </conditionalFormatting>
  <conditionalFormatting sqref="L53:L55">
    <cfRule type="expression" dxfId="1612" priority="1626" stopIfTrue="1">
      <formula>$F$29&lt;$D$27</formula>
    </cfRule>
  </conditionalFormatting>
  <conditionalFormatting sqref="L53">
    <cfRule type="expression" dxfId="1611" priority="1625" stopIfTrue="1">
      <formula>$F$26&lt;$D$24</formula>
    </cfRule>
  </conditionalFormatting>
  <conditionalFormatting sqref="L53">
    <cfRule type="expression" dxfId="1610" priority="1624" stopIfTrue="1">
      <formula>$F$22&lt;$D$20</formula>
    </cfRule>
  </conditionalFormatting>
  <conditionalFormatting sqref="L53">
    <cfRule type="expression" dxfId="1609" priority="1623" stopIfTrue="1">
      <formula>$F$22&lt;$D$20</formula>
    </cfRule>
  </conditionalFormatting>
  <conditionalFormatting sqref="L53:L55">
    <cfRule type="expression" dxfId="1608" priority="1622" stopIfTrue="1">
      <formula>$F$35&lt;$D$33</formula>
    </cfRule>
  </conditionalFormatting>
  <conditionalFormatting sqref="L53:L55">
    <cfRule type="expression" dxfId="1607" priority="1621" stopIfTrue="1">
      <formula>$F$32&lt;$D$30</formula>
    </cfRule>
  </conditionalFormatting>
  <conditionalFormatting sqref="L53:L55">
    <cfRule type="expression" dxfId="1606" priority="1620" stopIfTrue="1">
      <formula>$F$29&lt;$D$27</formula>
    </cfRule>
  </conditionalFormatting>
  <conditionalFormatting sqref="L53">
    <cfRule type="expression" dxfId="1605" priority="1619" stopIfTrue="1">
      <formula>$F$26&lt;$D$24</formula>
    </cfRule>
  </conditionalFormatting>
  <conditionalFormatting sqref="L53">
    <cfRule type="expression" dxfId="1604" priority="1618" stopIfTrue="1">
      <formula>$F$22&lt;$D$20</formula>
    </cfRule>
  </conditionalFormatting>
  <conditionalFormatting sqref="L53">
    <cfRule type="expression" dxfId="1603" priority="1617" stopIfTrue="1">
      <formula>$F$22&lt;$D$20</formula>
    </cfRule>
  </conditionalFormatting>
  <conditionalFormatting sqref="L53:L55">
    <cfRule type="expression" dxfId="1602" priority="1616" stopIfTrue="1">
      <formula>$F$35&lt;$D$33</formula>
    </cfRule>
  </conditionalFormatting>
  <conditionalFormatting sqref="L53:L55">
    <cfRule type="expression" dxfId="1601" priority="1615" stopIfTrue="1">
      <formula>$F$32&lt;$D$30</formula>
    </cfRule>
  </conditionalFormatting>
  <conditionalFormatting sqref="L53:L55">
    <cfRule type="expression" dxfId="1600" priority="1614" stopIfTrue="1">
      <formula>$F$29&lt;$D$27</formula>
    </cfRule>
  </conditionalFormatting>
  <conditionalFormatting sqref="L53">
    <cfRule type="expression" dxfId="1599" priority="1613" stopIfTrue="1">
      <formula>$F$26&lt;$D$24</formula>
    </cfRule>
  </conditionalFormatting>
  <conditionalFormatting sqref="L53">
    <cfRule type="expression" dxfId="1598" priority="1612" stopIfTrue="1">
      <formula>$F$22&lt;$D$20</formula>
    </cfRule>
  </conditionalFormatting>
  <conditionalFormatting sqref="L53">
    <cfRule type="expression" dxfId="1597" priority="1611" stopIfTrue="1">
      <formula>$F$22&lt;$D$20</formula>
    </cfRule>
  </conditionalFormatting>
  <conditionalFormatting sqref="L53:L55">
    <cfRule type="expression" dxfId="1596" priority="1610" stopIfTrue="1">
      <formula>$F$35&lt;$D$33</formula>
    </cfRule>
  </conditionalFormatting>
  <conditionalFormatting sqref="L53:L55">
    <cfRule type="expression" dxfId="1595" priority="1609" stopIfTrue="1">
      <formula>$F$32&lt;$D$30</formula>
    </cfRule>
  </conditionalFormatting>
  <conditionalFormatting sqref="L53:L55">
    <cfRule type="expression" dxfId="1594" priority="1608" stopIfTrue="1">
      <formula>$F$29&lt;$D$27</formula>
    </cfRule>
  </conditionalFormatting>
  <conditionalFormatting sqref="L53">
    <cfRule type="expression" dxfId="1593" priority="1607" stopIfTrue="1">
      <formula>$F$26&lt;$D$24</formula>
    </cfRule>
  </conditionalFormatting>
  <conditionalFormatting sqref="L53">
    <cfRule type="expression" dxfId="1592" priority="1606" stopIfTrue="1">
      <formula>$F$22&lt;$D$20</formula>
    </cfRule>
  </conditionalFormatting>
  <conditionalFormatting sqref="L53">
    <cfRule type="expression" dxfId="1591" priority="1605" stopIfTrue="1">
      <formula>$F$22&lt;$D$20</formula>
    </cfRule>
  </conditionalFormatting>
  <conditionalFormatting sqref="L53:L55">
    <cfRule type="expression" dxfId="1590" priority="1604" stopIfTrue="1">
      <formula>$F$35&lt;$D$33</formula>
    </cfRule>
  </conditionalFormatting>
  <conditionalFormatting sqref="L53:L55">
    <cfRule type="expression" dxfId="1589" priority="1603" stopIfTrue="1">
      <formula>$F$32&lt;$D$30</formula>
    </cfRule>
  </conditionalFormatting>
  <conditionalFormatting sqref="L53:L55">
    <cfRule type="expression" dxfId="1588" priority="1602" stopIfTrue="1">
      <formula>$F$29&lt;$D$27</formula>
    </cfRule>
  </conditionalFormatting>
  <conditionalFormatting sqref="L53">
    <cfRule type="expression" dxfId="1587" priority="1601" stopIfTrue="1">
      <formula>$F$26&lt;$D$24</formula>
    </cfRule>
  </conditionalFormatting>
  <conditionalFormatting sqref="L53">
    <cfRule type="expression" dxfId="1586" priority="1600" stopIfTrue="1">
      <formula>$F$22&lt;$D$20</formula>
    </cfRule>
  </conditionalFormatting>
  <conditionalFormatting sqref="L53">
    <cfRule type="expression" dxfId="1585" priority="1599" stopIfTrue="1">
      <formula>$F$22&lt;$D$20</formula>
    </cfRule>
  </conditionalFormatting>
  <conditionalFormatting sqref="L53:L55">
    <cfRule type="expression" dxfId="1584" priority="1598" stopIfTrue="1">
      <formula>$F$52&lt;$D$50</formula>
    </cfRule>
  </conditionalFormatting>
  <conditionalFormatting sqref="L53:L55">
    <cfRule type="expression" dxfId="1583" priority="1597" stopIfTrue="1">
      <formula>$F$49&lt;$D$47</formula>
    </cfRule>
  </conditionalFormatting>
  <conditionalFormatting sqref="L53:L55">
    <cfRule type="expression" dxfId="1582" priority="1596" stopIfTrue="1">
      <formula>$F$41&lt;$D$39</formula>
    </cfRule>
  </conditionalFormatting>
  <conditionalFormatting sqref="L53:L55">
    <cfRule type="expression" dxfId="1581" priority="1595" stopIfTrue="1">
      <formula>$F$38&lt;$D$36</formula>
    </cfRule>
  </conditionalFormatting>
  <conditionalFormatting sqref="L53:L55">
    <cfRule type="expression" dxfId="1580" priority="1594" stopIfTrue="1">
      <formula>$F$35&lt;$D$33</formula>
    </cfRule>
  </conditionalFormatting>
  <conditionalFormatting sqref="L53:L55">
    <cfRule type="expression" dxfId="1579" priority="1593" stopIfTrue="1">
      <formula>$F$32&lt;$D$30</formula>
    </cfRule>
  </conditionalFormatting>
  <conditionalFormatting sqref="L53:L55">
    <cfRule type="expression" dxfId="1578" priority="1592" stopIfTrue="1">
      <formula>$F$29&lt;$D$27</formula>
    </cfRule>
  </conditionalFormatting>
  <conditionalFormatting sqref="L53">
    <cfRule type="expression" dxfId="1577" priority="1591" stopIfTrue="1">
      <formula>$F$26&lt;$D$24</formula>
    </cfRule>
  </conditionalFormatting>
  <conditionalFormatting sqref="L53">
    <cfRule type="expression" dxfId="1576" priority="1590" stopIfTrue="1">
      <formula>$F$22&lt;$D$20</formula>
    </cfRule>
  </conditionalFormatting>
  <conditionalFormatting sqref="L53">
    <cfRule type="expression" dxfId="1575" priority="1589" stopIfTrue="1">
      <formula>$F$22&lt;$D$20</formula>
    </cfRule>
  </conditionalFormatting>
  <conditionalFormatting sqref="L53:L55">
    <cfRule type="expression" dxfId="1574" priority="1588" stopIfTrue="1">
      <formula>$F$35&lt;$D$33</formula>
    </cfRule>
  </conditionalFormatting>
  <conditionalFormatting sqref="L53:L55">
    <cfRule type="expression" dxfId="1573" priority="1587" stopIfTrue="1">
      <formula>$F$32&lt;$D$30</formula>
    </cfRule>
  </conditionalFormatting>
  <conditionalFormatting sqref="L53:L55">
    <cfRule type="expression" dxfId="1572" priority="1586" stopIfTrue="1">
      <formula>$F$29&lt;$D$27</formula>
    </cfRule>
  </conditionalFormatting>
  <conditionalFormatting sqref="L53">
    <cfRule type="expression" dxfId="1571" priority="1585" stopIfTrue="1">
      <formula>$F$26&lt;$D$24</formula>
    </cfRule>
  </conditionalFormatting>
  <conditionalFormatting sqref="L53">
    <cfRule type="expression" dxfId="1570" priority="1584" stopIfTrue="1">
      <formula>$F$22&lt;$D$20</formula>
    </cfRule>
  </conditionalFormatting>
  <conditionalFormatting sqref="L53">
    <cfRule type="expression" dxfId="1569" priority="1583" stopIfTrue="1">
      <formula>$F$22&lt;$D$20</formula>
    </cfRule>
  </conditionalFormatting>
  <conditionalFormatting sqref="L53:L55">
    <cfRule type="expression" dxfId="1568" priority="1582" stopIfTrue="1">
      <formula>$F$35&lt;$D$33</formula>
    </cfRule>
  </conditionalFormatting>
  <conditionalFormatting sqref="L53:L55">
    <cfRule type="expression" dxfId="1567" priority="1581" stopIfTrue="1">
      <formula>$F$32&lt;$D$30</formula>
    </cfRule>
  </conditionalFormatting>
  <conditionalFormatting sqref="L53:L55">
    <cfRule type="expression" dxfId="1566" priority="1580" stopIfTrue="1">
      <formula>$F$29&lt;$D$27</formula>
    </cfRule>
  </conditionalFormatting>
  <conditionalFormatting sqref="L53">
    <cfRule type="expression" dxfId="1565" priority="1579" stopIfTrue="1">
      <formula>$F$26&lt;$D$24</formula>
    </cfRule>
  </conditionalFormatting>
  <conditionalFormatting sqref="L53">
    <cfRule type="expression" dxfId="1564" priority="1578" stopIfTrue="1">
      <formula>$F$22&lt;$D$20</formula>
    </cfRule>
  </conditionalFormatting>
  <conditionalFormatting sqref="L53">
    <cfRule type="expression" dxfId="1563" priority="1577" stopIfTrue="1">
      <formula>$F$22&lt;$D$20</formula>
    </cfRule>
  </conditionalFormatting>
  <conditionalFormatting sqref="L53:L55">
    <cfRule type="expression" dxfId="1562" priority="1576" stopIfTrue="1">
      <formula>$F$35&lt;$D$33</formula>
    </cfRule>
  </conditionalFormatting>
  <conditionalFormatting sqref="L53:L55">
    <cfRule type="expression" dxfId="1561" priority="1575" stopIfTrue="1">
      <formula>$F$32&lt;$D$30</formula>
    </cfRule>
  </conditionalFormatting>
  <conditionalFormatting sqref="L53:L55">
    <cfRule type="expression" dxfId="1560" priority="1574" stopIfTrue="1">
      <formula>$F$29&lt;$D$27</formula>
    </cfRule>
  </conditionalFormatting>
  <conditionalFormatting sqref="L53">
    <cfRule type="expression" dxfId="1559" priority="1573" stopIfTrue="1">
      <formula>$F$26&lt;$D$24</formula>
    </cfRule>
  </conditionalFormatting>
  <conditionalFormatting sqref="L53">
    <cfRule type="expression" dxfId="1558" priority="1572" stopIfTrue="1">
      <formula>$F$22&lt;$D$20</formula>
    </cfRule>
  </conditionalFormatting>
  <conditionalFormatting sqref="L53">
    <cfRule type="expression" dxfId="1557" priority="1571" stopIfTrue="1">
      <formula>$F$22&lt;$D$20</formula>
    </cfRule>
  </conditionalFormatting>
  <conditionalFormatting sqref="L53:L55">
    <cfRule type="expression" dxfId="1556" priority="1570" stopIfTrue="1">
      <formula>$F$35&lt;$D$33</formula>
    </cfRule>
  </conditionalFormatting>
  <conditionalFormatting sqref="L53:L55">
    <cfRule type="expression" dxfId="1555" priority="1569" stopIfTrue="1">
      <formula>$F$32&lt;$D$30</formula>
    </cfRule>
  </conditionalFormatting>
  <conditionalFormatting sqref="L53:L55">
    <cfRule type="expression" dxfId="1554" priority="1568" stopIfTrue="1">
      <formula>$F$29&lt;$D$27</formula>
    </cfRule>
  </conditionalFormatting>
  <conditionalFormatting sqref="L53">
    <cfRule type="expression" dxfId="1553" priority="1567" stopIfTrue="1">
      <formula>$F$26&lt;$D$24</formula>
    </cfRule>
  </conditionalFormatting>
  <conditionalFormatting sqref="L53">
    <cfRule type="expression" dxfId="1552" priority="1566" stopIfTrue="1">
      <formula>$F$22&lt;$D$20</formula>
    </cfRule>
  </conditionalFormatting>
  <conditionalFormatting sqref="L53">
    <cfRule type="expression" dxfId="1551" priority="1565" stopIfTrue="1">
      <formula>$F$22&lt;$D$20</formula>
    </cfRule>
  </conditionalFormatting>
  <conditionalFormatting sqref="L53:L55">
    <cfRule type="expression" dxfId="1550" priority="1564" stopIfTrue="1">
      <formula>$F$49&lt;$D$47</formula>
    </cfRule>
  </conditionalFormatting>
  <conditionalFormatting sqref="L53:L55">
    <cfRule type="expression" dxfId="1549" priority="1563" stopIfTrue="1">
      <formula>$F$41&lt;$D$39</formula>
    </cfRule>
  </conditionalFormatting>
  <conditionalFormatting sqref="L53:L55">
    <cfRule type="expression" dxfId="1548" priority="1562" stopIfTrue="1">
      <formula>$F$38&lt;$D$36</formula>
    </cfRule>
  </conditionalFormatting>
  <conditionalFormatting sqref="L53:L55">
    <cfRule type="expression" dxfId="1547" priority="1561" stopIfTrue="1">
      <formula>$F$35&lt;$D$33</formula>
    </cfRule>
  </conditionalFormatting>
  <conditionalFormatting sqref="L53:L55">
    <cfRule type="expression" dxfId="1546" priority="1560" stopIfTrue="1">
      <formula>$F$32&lt;$D$30</formula>
    </cfRule>
  </conditionalFormatting>
  <conditionalFormatting sqref="L53:L55">
    <cfRule type="expression" dxfId="1545" priority="1559" stopIfTrue="1">
      <formula>$F$29&lt;$D$27</formula>
    </cfRule>
  </conditionalFormatting>
  <conditionalFormatting sqref="L53">
    <cfRule type="expression" dxfId="1544" priority="1558" stopIfTrue="1">
      <formula>$F$26&lt;$D$24</formula>
    </cfRule>
  </conditionalFormatting>
  <conditionalFormatting sqref="L53">
    <cfRule type="expression" dxfId="1543" priority="1557" stopIfTrue="1">
      <formula>$F$22&lt;$D$20</formula>
    </cfRule>
  </conditionalFormatting>
  <conditionalFormatting sqref="L53">
    <cfRule type="expression" dxfId="1542" priority="1556" stopIfTrue="1">
      <formula>$F$22&lt;$D$20</formula>
    </cfRule>
  </conditionalFormatting>
  <conditionalFormatting sqref="L53:L55">
    <cfRule type="expression" dxfId="1541" priority="1555" stopIfTrue="1">
      <formula>$F$35&lt;$D$33</formula>
    </cfRule>
  </conditionalFormatting>
  <conditionalFormatting sqref="L53:L55">
    <cfRule type="expression" dxfId="1540" priority="1554" stopIfTrue="1">
      <formula>$F$32&lt;$D$30</formula>
    </cfRule>
  </conditionalFormatting>
  <conditionalFormatting sqref="L53:L55">
    <cfRule type="expression" dxfId="1539" priority="1553" stopIfTrue="1">
      <formula>$F$29&lt;$D$27</formula>
    </cfRule>
  </conditionalFormatting>
  <conditionalFormatting sqref="L53">
    <cfRule type="expression" dxfId="1538" priority="1552" stopIfTrue="1">
      <formula>$F$26&lt;$D$24</formula>
    </cfRule>
  </conditionalFormatting>
  <conditionalFormatting sqref="L53">
    <cfRule type="expression" dxfId="1537" priority="1551" stopIfTrue="1">
      <formula>$F$22&lt;$D$20</formula>
    </cfRule>
  </conditionalFormatting>
  <conditionalFormatting sqref="L53">
    <cfRule type="expression" dxfId="1536" priority="1550" stopIfTrue="1">
      <formula>$F$22&lt;$D$20</formula>
    </cfRule>
  </conditionalFormatting>
  <conditionalFormatting sqref="L53:L55">
    <cfRule type="expression" dxfId="1535" priority="1549" stopIfTrue="1">
      <formula>$F$35&lt;$D$33</formula>
    </cfRule>
  </conditionalFormatting>
  <conditionalFormatting sqref="L53:L55">
    <cfRule type="expression" dxfId="1534" priority="1548" stopIfTrue="1">
      <formula>$F$32&lt;$D$30</formula>
    </cfRule>
  </conditionalFormatting>
  <conditionalFormatting sqref="L53:L55">
    <cfRule type="expression" dxfId="1533" priority="1547" stopIfTrue="1">
      <formula>$F$29&lt;$D$27</formula>
    </cfRule>
  </conditionalFormatting>
  <conditionalFormatting sqref="L53">
    <cfRule type="expression" dxfId="1532" priority="1546" stopIfTrue="1">
      <formula>$F$26&lt;$D$24</formula>
    </cfRule>
  </conditionalFormatting>
  <conditionalFormatting sqref="L53">
    <cfRule type="expression" dxfId="1531" priority="1545" stopIfTrue="1">
      <formula>$F$22&lt;$D$20</formula>
    </cfRule>
  </conditionalFormatting>
  <conditionalFormatting sqref="L53">
    <cfRule type="expression" dxfId="1530" priority="1544" stopIfTrue="1">
      <formula>$F$22&lt;$D$20</formula>
    </cfRule>
  </conditionalFormatting>
  <conditionalFormatting sqref="L53:L55">
    <cfRule type="expression" dxfId="1529" priority="1543" stopIfTrue="1">
      <formula>$F$35&lt;$D$33</formula>
    </cfRule>
  </conditionalFormatting>
  <conditionalFormatting sqref="L53:L55">
    <cfRule type="expression" dxfId="1528" priority="1542" stopIfTrue="1">
      <formula>$F$32&lt;$D$30</formula>
    </cfRule>
  </conditionalFormatting>
  <conditionalFormatting sqref="L53:L55">
    <cfRule type="expression" dxfId="1527" priority="1541" stopIfTrue="1">
      <formula>$F$29&lt;$D$27</formula>
    </cfRule>
  </conditionalFormatting>
  <conditionalFormatting sqref="L53">
    <cfRule type="expression" dxfId="1526" priority="1540" stopIfTrue="1">
      <formula>$F$26&lt;$D$24</formula>
    </cfRule>
  </conditionalFormatting>
  <conditionalFormatting sqref="L53">
    <cfRule type="expression" dxfId="1525" priority="1539" stopIfTrue="1">
      <formula>$F$22&lt;$D$20</formula>
    </cfRule>
  </conditionalFormatting>
  <conditionalFormatting sqref="L53">
    <cfRule type="expression" dxfId="1524" priority="1538" stopIfTrue="1">
      <formula>$F$22&lt;$D$20</formula>
    </cfRule>
  </conditionalFormatting>
  <conditionalFormatting sqref="L53:L55">
    <cfRule type="expression" dxfId="1523" priority="1537" stopIfTrue="1">
      <formula>$F$35&lt;$D$33</formula>
    </cfRule>
  </conditionalFormatting>
  <conditionalFormatting sqref="L53:L55">
    <cfRule type="expression" dxfId="1522" priority="1536" stopIfTrue="1">
      <formula>$F$32&lt;$D$30</formula>
    </cfRule>
  </conditionalFormatting>
  <conditionalFormatting sqref="L53:L55">
    <cfRule type="expression" dxfId="1521" priority="1535" stopIfTrue="1">
      <formula>$F$29&lt;$D$27</formula>
    </cfRule>
  </conditionalFormatting>
  <conditionalFormatting sqref="L53">
    <cfRule type="expression" dxfId="1520" priority="1534" stopIfTrue="1">
      <formula>$F$26&lt;$D$24</formula>
    </cfRule>
  </conditionalFormatting>
  <conditionalFormatting sqref="L53">
    <cfRule type="expression" dxfId="1519" priority="1533" stopIfTrue="1">
      <formula>$F$22&lt;$D$20</formula>
    </cfRule>
  </conditionalFormatting>
  <conditionalFormatting sqref="L53">
    <cfRule type="expression" dxfId="1518" priority="1532" stopIfTrue="1">
      <formula>$F$22&lt;$D$20</formula>
    </cfRule>
  </conditionalFormatting>
  <conditionalFormatting sqref="L53:L55">
    <cfRule type="expression" dxfId="1517" priority="1531" stopIfTrue="1">
      <formula>$F$52&lt;$D$50</formula>
    </cfRule>
  </conditionalFormatting>
  <conditionalFormatting sqref="L53:L55">
    <cfRule type="expression" dxfId="1516" priority="1530" stopIfTrue="1">
      <formula>$F$49&lt;$D$47</formula>
    </cfRule>
  </conditionalFormatting>
  <conditionalFormatting sqref="L53:L55">
    <cfRule type="expression" dxfId="1515" priority="1529" stopIfTrue="1">
      <formula>$F$41&lt;$D$39</formula>
    </cfRule>
  </conditionalFormatting>
  <conditionalFormatting sqref="L53:L55">
    <cfRule type="expression" dxfId="1514" priority="1528" stopIfTrue="1">
      <formula>$F$38&lt;$D$36</formula>
    </cfRule>
  </conditionalFormatting>
  <conditionalFormatting sqref="L53:L55">
    <cfRule type="expression" dxfId="1513" priority="1527" stopIfTrue="1">
      <formula>$F$35&lt;$D$33</formula>
    </cfRule>
  </conditionalFormatting>
  <conditionalFormatting sqref="L53:L55">
    <cfRule type="expression" dxfId="1512" priority="1526" stopIfTrue="1">
      <formula>$F$32&lt;$D$30</formula>
    </cfRule>
  </conditionalFormatting>
  <conditionalFormatting sqref="L53:L55">
    <cfRule type="expression" dxfId="1511" priority="1525" stopIfTrue="1">
      <formula>$F$29&lt;$D$27</formula>
    </cfRule>
  </conditionalFormatting>
  <conditionalFormatting sqref="L53">
    <cfRule type="expression" dxfId="1510" priority="1524" stopIfTrue="1">
      <formula>$F$26&lt;$D$24</formula>
    </cfRule>
  </conditionalFormatting>
  <conditionalFormatting sqref="L53">
    <cfRule type="expression" dxfId="1509" priority="1523" stopIfTrue="1">
      <formula>$F$22&lt;$D$20</formula>
    </cfRule>
  </conditionalFormatting>
  <conditionalFormatting sqref="L53">
    <cfRule type="expression" dxfId="1508" priority="1522" stopIfTrue="1">
      <formula>$F$22&lt;$D$20</formula>
    </cfRule>
  </conditionalFormatting>
  <conditionalFormatting sqref="L53:L55">
    <cfRule type="expression" dxfId="1507" priority="1521" stopIfTrue="1">
      <formula>$F$35&lt;$D$33</formula>
    </cfRule>
  </conditionalFormatting>
  <conditionalFormatting sqref="L53:L55">
    <cfRule type="expression" dxfId="1506" priority="1520" stopIfTrue="1">
      <formula>$F$32&lt;$D$30</formula>
    </cfRule>
  </conditionalFormatting>
  <conditionalFormatting sqref="L53:L55">
    <cfRule type="expression" dxfId="1505" priority="1519" stopIfTrue="1">
      <formula>$F$29&lt;$D$27</formula>
    </cfRule>
  </conditionalFormatting>
  <conditionalFormatting sqref="L53">
    <cfRule type="expression" dxfId="1504" priority="1518" stopIfTrue="1">
      <formula>$F$26&lt;$D$24</formula>
    </cfRule>
  </conditionalFormatting>
  <conditionalFormatting sqref="L53">
    <cfRule type="expression" dxfId="1503" priority="1517" stopIfTrue="1">
      <formula>$F$22&lt;$D$20</formula>
    </cfRule>
  </conditionalFormatting>
  <conditionalFormatting sqref="L53">
    <cfRule type="expression" dxfId="1502" priority="1516" stopIfTrue="1">
      <formula>$F$22&lt;$D$20</formula>
    </cfRule>
  </conditionalFormatting>
  <conditionalFormatting sqref="L53:L55">
    <cfRule type="expression" dxfId="1501" priority="1515" stopIfTrue="1">
      <formula>$F$35&lt;$D$33</formula>
    </cfRule>
  </conditionalFormatting>
  <conditionalFormatting sqref="L53:L55">
    <cfRule type="expression" dxfId="1500" priority="1514" stopIfTrue="1">
      <formula>$F$32&lt;$D$30</formula>
    </cfRule>
  </conditionalFormatting>
  <conditionalFormatting sqref="L53:L55">
    <cfRule type="expression" dxfId="1499" priority="1513" stopIfTrue="1">
      <formula>$F$29&lt;$D$27</formula>
    </cfRule>
  </conditionalFormatting>
  <conditionalFormatting sqref="L53">
    <cfRule type="expression" dxfId="1498" priority="1512" stopIfTrue="1">
      <formula>$F$26&lt;$D$24</formula>
    </cfRule>
  </conditionalFormatting>
  <conditionalFormatting sqref="L53">
    <cfRule type="expression" dxfId="1497" priority="1511" stopIfTrue="1">
      <formula>$F$22&lt;$D$20</formula>
    </cfRule>
  </conditionalFormatting>
  <conditionalFormatting sqref="L53">
    <cfRule type="expression" dxfId="1496" priority="1510" stopIfTrue="1">
      <formula>$F$22&lt;$D$20</formula>
    </cfRule>
  </conditionalFormatting>
  <conditionalFormatting sqref="L53:L55">
    <cfRule type="expression" dxfId="1495" priority="1509" stopIfTrue="1">
      <formula>$F$35&lt;$D$33</formula>
    </cfRule>
  </conditionalFormatting>
  <conditionalFormatting sqref="L53:L55">
    <cfRule type="expression" dxfId="1494" priority="1508" stopIfTrue="1">
      <formula>$F$32&lt;$D$30</formula>
    </cfRule>
  </conditionalFormatting>
  <conditionalFormatting sqref="L53:L55">
    <cfRule type="expression" dxfId="1493" priority="1507" stopIfTrue="1">
      <formula>$F$29&lt;$D$27</formula>
    </cfRule>
  </conditionalFormatting>
  <conditionalFormatting sqref="L53">
    <cfRule type="expression" dxfId="1492" priority="1506" stopIfTrue="1">
      <formula>$F$26&lt;$D$24</formula>
    </cfRule>
  </conditionalFormatting>
  <conditionalFormatting sqref="L53">
    <cfRule type="expression" dxfId="1491" priority="1505" stopIfTrue="1">
      <formula>$F$22&lt;$D$20</formula>
    </cfRule>
  </conditionalFormatting>
  <conditionalFormatting sqref="L53">
    <cfRule type="expression" dxfId="1490" priority="1504" stopIfTrue="1">
      <formula>$F$22&lt;$D$20</formula>
    </cfRule>
  </conditionalFormatting>
  <conditionalFormatting sqref="L53:L55">
    <cfRule type="expression" dxfId="1489" priority="1503" stopIfTrue="1">
      <formula>$F$35&lt;$D$33</formula>
    </cfRule>
  </conditionalFormatting>
  <conditionalFormatting sqref="L53:L55">
    <cfRule type="expression" dxfId="1488" priority="1502" stopIfTrue="1">
      <formula>$F$32&lt;$D$30</formula>
    </cfRule>
  </conditionalFormatting>
  <conditionalFormatting sqref="L53:L55">
    <cfRule type="expression" dxfId="1487" priority="1501" stopIfTrue="1">
      <formula>$F$29&lt;$D$27</formula>
    </cfRule>
  </conditionalFormatting>
  <conditionalFormatting sqref="L53">
    <cfRule type="expression" dxfId="1486" priority="1500" stopIfTrue="1">
      <formula>$F$26&lt;$D$24</formula>
    </cfRule>
  </conditionalFormatting>
  <conditionalFormatting sqref="L53">
    <cfRule type="expression" dxfId="1485" priority="1499" stopIfTrue="1">
      <formula>$F$22&lt;$D$20</formula>
    </cfRule>
  </conditionalFormatting>
  <conditionalFormatting sqref="L53">
    <cfRule type="expression" dxfId="1484" priority="1498" stopIfTrue="1">
      <formula>$F$22&lt;$D$20</formula>
    </cfRule>
  </conditionalFormatting>
  <conditionalFormatting sqref="L56:L58">
    <cfRule type="expression" dxfId="1483" priority="1497" stopIfTrue="1">
      <formula>$F$55&lt;$D$53</formula>
    </cfRule>
  </conditionalFormatting>
  <conditionalFormatting sqref="L56:L58">
    <cfRule type="expression" dxfId="1482" priority="1496" stopIfTrue="1">
      <formula>$F$52&lt;$D$50</formula>
    </cfRule>
  </conditionalFormatting>
  <conditionalFormatting sqref="L56:L58">
    <cfRule type="expression" dxfId="1481" priority="1495" stopIfTrue="1">
      <formula>$F$49&lt;$D$47</formula>
    </cfRule>
  </conditionalFormatting>
  <conditionalFormatting sqref="L56:L58">
    <cfRule type="expression" dxfId="1480" priority="1494" stopIfTrue="1">
      <formula>$F$41&lt;$D$39</formula>
    </cfRule>
  </conditionalFormatting>
  <conditionalFormatting sqref="L56:L58">
    <cfRule type="expression" dxfId="1479" priority="1493" stopIfTrue="1">
      <formula>$F$38&lt;$D$36</formula>
    </cfRule>
  </conditionalFormatting>
  <conditionalFormatting sqref="L56:L58">
    <cfRule type="expression" dxfId="1478" priority="1492" stopIfTrue="1">
      <formula>$F$35&lt;$D$33</formula>
    </cfRule>
  </conditionalFormatting>
  <conditionalFormatting sqref="L56:L58">
    <cfRule type="expression" dxfId="1477" priority="1491" stopIfTrue="1">
      <formula>$F$32&lt;$D$30</formula>
    </cfRule>
  </conditionalFormatting>
  <conditionalFormatting sqref="L56:L58">
    <cfRule type="expression" dxfId="1476" priority="1490" stopIfTrue="1">
      <formula>$F$29&lt;$D$27</formula>
    </cfRule>
  </conditionalFormatting>
  <conditionalFormatting sqref="L56">
    <cfRule type="expression" dxfId="1475" priority="1489" stopIfTrue="1">
      <formula>$F$26&lt;$D$24</formula>
    </cfRule>
  </conditionalFormatting>
  <conditionalFormatting sqref="L56">
    <cfRule type="expression" dxfId="1474" priority="1488" stopIfTrue="1">
      <formula>$F$22&lt;$D$20</formula>
    </cfRule>
  </conditionalFormatting>
  <conditionalFormatting sqref="L56">
    <cfRule type="expression" dxfId="1473" priority="1487" stopIfTrue="1">
      <formula>$F$22&lt;$D$20</formula>
    </cfRule>
  </conditionalFormatting>
  <conditionalFormatting sqref="L56:L58">
    <cfRule type="expression" dxfId="1472" priority="1486" stopIfTrue="1">
      <formula>$F$35&lt;$D$33</formula>
    </cfRule>
  </conditionalFormatting>
  <conditionalFormatting sqref="L56:L58">
    <cfRule type="expression" dxfId="1471" priority="1485" stopIfTrue="1">
      <formula>$F$32&lt;$D$30</formula>
    </cfRule>
  </conditionalFormatting>
  <conditionalFormatting sqref="L56:L58">
    <cfRule type="expression" dxfId="1470" priority="1484" stopIfTrue="1">
      <formula>$F$29&lt;$D$27</formula>
    </cfRule>
  </conditionalFormatting>
  <conditionalFormatting sqref="L56">
    <cfRule type="expression" dxfId="1469" priority="1483" stopIfTrue="1">
      <formula>$F$26&lt;$D$24</formula>
    </cfRule>
  </conditionalFormatting>
  <conditionalFormatting sqref="L56">
    <cfRule type="expression" dxfId="1468" priority="1482" stopIfTrue="1">
      <formula>$F$22&lt;$D$20</formula>
    </cfRule>
  </conditionalFormatting>
  <conditionalFormatting sqref="L56">
    <cfRule type="expression" dxfId="1467" priority="1481" stopIfTrue="1">
      <formula>$F$22&lt;$D$20</formula>
    </cfRule>
  </conditionalFormatting>
  <conditionalFormatting sqref="L56:L58">
    <cfRule type="expression" dxfId="1466" priority="1480" stopIfTrue="1">
      <formula>$F$35&lt;$D$33</formula>
    </cfRule>
  </conditionalFormatting>
  <conditionalFormatting sqref="L56:L58">
    <cfRule type="expression" dxfId="1465" priority="1479" stopIfTrue="1">
      <formula>$F$32&lt;$D$30</formula>
    </cfRule>
  </conditionalFormatting>
  <conditionalFormatting sqref="L56:L58">
    <cfRule type="expression" dxfId="1464" priority="1478" stopIfTrue="1">
      <formula>$F$29&lt;$D$27</formula>
    </cfRule>
  </conditionalFormatting>
  <conditionalFormatting sqref="L56">
    <cfRule type="expression" dxfId="1463" priority="1477" stopIfTrue="1">
      <formula>$F$26&lt;$D$24</formula>
    </cfRule>
  </conditionalFormatting>
  <conditionalFormatting sqref="L56">
    <cfRule type="expression" dxfId="1462" priority="1476" stopIfTrue="1">
      <formula>$F$22&lt;$D$20</formula>
    </cfRule>
  </conditionalFormatting>
  <conditionalFormatting sqref="L56">
    <cfRule type="expression" dxfId="1461" priority="1475" stopIfTrue="1">
      <formula>$F$22&lt;$D$20</formula>
    </cfRule>
  </conditionalFormatting>
  <conditionalFormatting sqref="L56:L58">
    <cfRule type="expression" dxfId="1460" priority="1474" stopIfTrue="1">
      <formula>$F$35&lt;$D$33</formula>
    </cfRule>
  </conditionalFormatting>
  <conditionalFormatting sqref="L56:L58">
    <cfRule type="expression" dxfId="1459" priority="1473" stopIfTrue="1">
      <formula>$F$32&lt;$D$30</formula>
    </cfRule>
  </conditionalFormatting>
  <conditionalFormatting sqref="L56:L58">
    <cfRule type="expression" dxfId="1458" priority="1472" stopIfTrue="1">
      <formula>$F$29&lt;$D$27</formula>
    </cfRule>
  </conditionalFormatting>
  <conditionalFormatting sqref="L56">
    <cfRule type="expression" dxfId="1457" priority="1471" stopIfTrue="1">
      <formula>$F$26&lt;$D$24</formula>
    </cfRule>
  </conditionalFormatting>
  <conditionalFormatting sqref="L56">
    <cfRule type="expression" dxfId="1456" priority="1470" stopIfTrue="1">
      <formula>$F$22&lt;$D$20</formula>
    </cfRule>
  </conditionalFormatting>
  <conditionalFormatting sqref="L56">
    <cfRule type="expression" dxfId="1455" priority="1469" stopIfTrue="1">
      <formula>$F$22&lt;$D$20</formula>
    </cfRule>
  </conditionalFormatting>
  <conditionalFormatting sqref="L56:L58">
    <cfRule type="expression" dxfId="1454" priority="1468" stopIfTrue="1">
      <formula>$F$35&lt;$D$33</formula>
    </cfRule>
  </conditionalFormatting>
  <conditionalFormatting sqref="L56:L58">
    <cfRule type="expression" dxfId="1453" priority="1467" stopIfTrue="1">
      <formula>$F$32&lt;$D$30</formula>
    </cfRule>
  </conditionalFormatting>
  <conditionalFormatting sqref="L56:L58">
    <cfRule type="expression" dxfId="1452" priority="1466" stopIfTrue="1">
      <formula>$F$29&lt;$D$27</formula>
    </cfRule>
  </conditionalFormatting>
  <conditionalFormatting sqref="L56">
    <cfRule type="expression" dxfId="1451" priority="1465" stopIfTrue="1">
      <formula>$F$26&lt;$D$24</formula>
    </cfRule>
  </conditionalFormatting>
  <conditionalFormatting sqref="L56">
    <cfRule type="expression" dxfId="1450" priority="1464" stopIfTrue="1">
      <formula>$F$22&lt;$D$20</formula>
    </cfRule>
  </conditionalFormatting>
  <conditionalFormatting sqref="L56">
    <cfRule type="expression" dxfId="1449" priority="1463" stopIfTrue="1">
      <formula>$F$22&lt;$D$20</formula>
    </cfRule>
  </conditionalFormatting>
  <conditionalFormatting sqref="L56:L58">
    <cfRule type="expression" dxfId="1448" priority="1462" stopIfTrue="1">
      <formula>$F$52&lt;$D$50</formula>
    </cfRule>
  </conditionalFormatting>
  <conditionalFormatting sqref="L56:L58">
    <cfRule type="expression" dxfId="1447" priority="1461" stopIfTrue="1">
      <formula>$F$49&lt;$D$47</formula>
    </cfRule>
  </conditionalFormatting>
  <conditionalFormatting sqref="L56:L58">
    <cfRule type="expression" dxfId="1446" priority="1460" stopIfTrue="1">
      <formula>$F$41&lt;$D$39</formula>
    </cfRule>
  </conditionalFormatting>
  <conditionalFormatting sqref="L56:L58">
    <cfRule type="expression" dxfId="1445" priority="1459" stopIfTrue="1">
      <formula>$F$38&lt;$D$36</formula>
    </cfRule>
  </conditionalFormatting>
  <conditionalFormatting sqref="L56:L58">
    <cfRule type="expression" dxfId="1444" priority="1458" stopIfTrue="1">
      <formula>$F$35&lt;$D$33</formula>
    </cfRule>
  </conditionalFormatting>
  <conditionalFormatting sqref="L56:L58">
    <cfRule type="expression" dxfId="1443" priority="1457" stopIfTrue="1">
      <formula>$F$32&lt;$D$30</formula>
    </cfRule>
  </conditionalFormatting>
  <conditionalFormatting sqref="L56:L58">
    <cfRule type="expression" dxfId="1442" priority="1456" stopIfTrue="1">
      <formula>$F$29&lt;$D$27</formula>
    </cfRule>
  </conditionalFormatting>
  <conditionalFormatting sqref="L56">
    <cfRule type="expression" dxfId="1441" priority="1455" stopIfTrue="1">
      <formula>$F$26&lt;$D$24</formula>
    </cfRule>
  </conditionalFormatting>
  <conditionalFormatting sqref="L56">
    <cfRule type="expression" dxfId="1440" priority="1454" stopIfTrue="1">
      <formula>$F$22&lt;$D$20</formula>
    </cfRule>
  </conditionalFormatting>
  <conditionalFormatting sqref="L56">
    <cfRule type="expression" dxfId="1439" priority="1453" stopIfTrue="1">
      <formula>$F$22&lt;$D$20</formula>
    </cfRule>
  </conditionalFormatting>
  <conditionalFormatting sqref="L56:L58">
    <cfRule type="expression" dxfId="1438" priority="1452" stopIfTrue="1">
      <formula>$F$35&lt;$D$33</formula>
    </cfRule>
  </conditionalFormatting>
  <conditionalFormatting sqref="L56:L58">
    <cfRule type="expression" dxfId="1437" priority="1451" stopIfTrue="1">
      <formula>$F$32&lt;$D$30</formula>
    </cfRule>
  </conditionalFormatting>
  <conditionalFormatting sqref="L56:L58">
    <cfRule type="expression" dxfId="1436" priority="1450" stopIfTrue="1">
      <formula>$F$29&lt;$D$27</formula>
    </cfRule>
  </conditionalFormatting>
  <conditionalFormatting sqref="L56">
    <cfRule type="expression" dxfId="1435" priority="1449" stopIfTrue="1">
      <formula>$F$26&lt;$D$24</formula>
    </cfRule>
  </conditionalFormatting>
  <conditionalFormatting sqref="L56">
    <cfRule type="expression" dxfId="1434" priority="1448" stopIfTrue="1">
      <formula>$F$22&lt;$D$20</formula>
    </cfRule>
  </conditionalFormatting>
  <conditionalFormatting sqref="L56">
    <cfRule type="expression" dxfId="1433" priority="1447" stopIfTrue="1">
      <formula>$F$22&lt;$D$20</formula>
    </cfRule>
  </conditionalFormatting>
  <conditionalFormatting sqref="L56:L58">
    <cfRule type="expression" dxfId="1432" priority="1446" stopIfTrue="1">
      <formula>$F$35&lt;$D$33</formula>
    </cfRule>
  </conditionalFormatting>
  <conditionalFormatting sqref="L56:L58">
    <cfRule type="expression" dxfId="1431" priority="1445" stopIfTrue="1">
      <formula>$F$32&lt;$D$30</formula>
    </cfRule>
  </conditionalFormatting>
  <conditionalFormatting sqref="L56:L58">
    <cfRule type="expression" dxfId="1430" priority="1444" stopIfTrue="1">
      <formula>$F$29&lt;$D$27</formula>
    </cfRule>
  </conditionalFormatting>
  <conditionalFormatting sqref="L56">
    <cfRule type="expression" dxfId="1429" priority="1443" stopIfTrue="1">
      <formula>$F$26&lt;$D$24</formula>
    </cfRule>
  </conditionalFormatting>
  <conditionalFormatting sqref="L56">
    <cfRule type="expression" dxfId="1428" priority="1442" stopIfTrue="1">
      <formula>$F$22&lt;$D$20</formula>
    </cfRule>
  </conditionalFormatting>
  <conditionalFormatting sqref="L56">
    <cfRule type="expression" dxfId="1427" priority="1441" stopIfTrue="1">
      <formula>$F$22&lt;$D$20</formula>
    </cfRule>
  </conditionalFormatting>
  <conditionalFormatting sqref="L56:L58">
    <cfRule type="expression" dxfId="1426" priority="1440" stopIfTrue="1">
      <formula>$F$35&lt;$D$33</formula>
    </cfRule>
  </conditionalFormatting>
  <conditionalFormatting sqref="L56:L58">
    <cfRule type="expression" dxfId="1425" priority="1439" stopIfTrue="1">
      <formula>$F$32&lt;$D$30</formula>
    </cfRule>
  </conditionalFormatting>
  <conditionalFormatting sqref="L56:L58">
    <cfRule type="expression" dxfId="1424" priority="1438" stopIfTrue="1">
      <formula>$F$29&lt;$D$27</formula>
    </cfRule>
  </conditionalFormatting>
  <conditionalFormatting sqref="L56">
    <cfRule type="expression" dxfId="1423" priority="1437" stopIfTrue="1">
      <formula>$F$26&lt;$D$24</formula>
    </cfRule>
  </conditionalFormatting>
  <conditionalFormatting sqref="L56">
    <cfRule type="expression" dxfId="1422" priority="1436" stopIfTrue="1">
      <formula>$F$22&lt;$D$20</formula>
    </cfRule>
  </conditionalFormatting>
  <conditionalFormatting sqref="L56">
    <cfRule type="expression" dxfId="1421" priority="1435" stopIfTrue="1">
      <formula>$F$22&lt;$D$20</formula>
    </cfRule>
  </conditionalFormatting>
  <conditionalFormatting sqref="L56:L58">
    <cfRule type="expression" dxfId="1420" priority="1434" stopIfTrue="1">
      <formula>$F$35&lt;$D$33</formula>
    </cfRule>
  </conditionalFormatting>
  <conditionalFormatting sqref="L56:L58">
    <cfRule type="expression" dxfId="1419" priority="1433" stopIfTrue="1">
      <formula>$F$32&lt;$D$30</formula>
    </cfRule>
  </conditionalFormatting>
  <conditionalFormatting sqref="L56:L58">
    <cfRule type="expression" dxfId="1418" priority="1432" stopIfTrue="1">
      <formula>$F$29&lt;$D$27</formula>
    </cfRule>
  </conditionalFormatting>
  <conditionalFormatting sqref="L56">
    <cfRule type="expression" dxfId="1417" priority="1431" stopIfTrue="1">
      <formula>$F$26&lt;$D$24</formula>
    </cfRule>
  </conditionalFormatting>
  <conditionalFormatting sqref="L56">
    <cfRule type="expression" dxfId="1416" priority="1430" stopIfTrue="1">
      <formula>$F$22&lt;$D$20</formula>
    </cfRule>
  </conditionalFormatting>
  <conditionalFormatting sqref="L56">
    <cfRule type="expression" dxfId="1415" priority="1429" stopIfTrue="1">
      <formula>$F$22&lt;$D$20</formula>
    </cfRule>
  </conditionalFormatting>
  <conditionalFormatting sqref="L56:L58">
    <cfRule type="expression" dxfId="1414" priority="1428" stopIfTrue="1">
      <formula>$F$52&lt;$D$50</formula>
    </cfRule>
  </conditionalFormatting>
  <conditionalFormatting sqref="L56:L58">
    <cfRule type="expression" dxfId="1413" priority="1427" stopIfTrue="1">
      <formula>$F$49&lt;$D$47</formula>
    </cfRule>
  </conditionalFormatting>
  <conditionalFormatting sqref="L56:L58">
    <cfRule type="expression" dxfId="1412" priority="1426" stopIfTrue="1">
      <formula>$F$41&lt;$D$39</formula>
    </cfRule>
  </conditionalFormatting>
  <conditionalFormatting sqref="L56:L58">
    <cfRule type="expression" dxfId="1411" priority="1425" stopIfTrue="1">
      <formula>$F$38&lt;$D$36</formula>
    </cfRule>
  </conditionalFormatting>
  <conditionalFormatting sqref="L56:L58">
    <cfRule type="expression" dxfId="1410" priority="1424" stopIfTrue="1">
      <formula>$F$35&lt;$D$33</formula>
    </cfRule>
  </conditionalFormatting>
  <conditionalFormatting sqref="L56:L58">
    <cfRule type="expression" dxfId="1409" priority="1423" stopIfTrue="1">
      <formula>$F$32&lt;$D$30</formula>
    </cfRule>
  </conditionalFormatting>
  <conditionalFormatting sqref="L56:L58">
    <cfRule type="expression" dxfId="1408" priority="1422" stopIfTrue="1">
      <formula>$F$29&lt;$D$27</formula>
    </cfRule>
  </conditionalFormatting>
  <conditionalFormatting sqref="L56">
    <cfRule type="expression" dxfId="1407" priority="1421" stopIfTrue="1">
      <formula>$F$26&lt;$D$24</formula>
    </cfRule>
  </conditionalFormatting>
  <conditionalFormatting sqref="L56">
    <cfRule type="expression" dxfId="1406" priority="1420" stopIfTrue="1">
      <formula>$F$22&lt;$D$20</formula>
    </cfRule>
  </conditionalFormatting>
  <conditionalFormatting sqref="L56">
    <cfRule type="expression" dxfId="1405" priority="1419" stopIfTrue="1">
      <formula>$F$22&lt;$D$20</formula>
    </cfRule>
  </conditionalFormatting>
  <conditionalFormatting sqref="L56:L58">
    <cfRule type="expression" dxfId="1404" priority="1418" stopIfTrue="1">
      <formula>$F$35&lt;$D$33</formula>
    </cfRule>
  </conditionalFormatting>
  <conditionalFormatting sqref="L56:L58">
    <cfRule type="expression" dxfId="1403" priority="1417" stopIfTrue="1">
      <formula>$F$32&lt;$D$30</formula>
    </cfRule>
  </conditionalFormatting>
  <conditionalFormatting sqref="L56:L58">
    <cfRule type="expression" dxfId="1402" priority="1416" stopIfTrue="1">
      <formula>$F$29&lt;$D$27</formula>
    </cfRule>
  </conditionalFormatting>
  <conditionalFormatting sqref="L56">
    <cfRule type="expression" dxfId="1401" priority="1415" stopIfTrue="1">
      <formula>$F$26&lt;$D$24</formula>
    </cfRule>
  </conditionalFormatting>
  <conditionalFormatting sqref="L56">
    <cfRule type="expression" dxfId="1400" priority="1414" stopIfTrue="1">
      <formula>$F$22&lt;$D$20</formula>
    </cfRule>
  </conditionalFormatting>
  <conditionalFormatting sqref="L56">
    <cfRule type="expression" dxfId="1399" priority="1413" stopIfTrue="1">
      <formula>$F$22&lt;$D$20</formula>
    </cfRule>
  </conditionalFormatting>
  <conditionalFormatting sqref="L56:L58">
    <cfRule type="expression" dxfId="1398" priority="1412" stopIfTrue="1">
      <formula>$F$35&lt;$D$33</formula>
    </cfRule>
  </conditionalFormatting>
  <conditionalFormatting sqref="L56:L58">
    <cfRule type="expression" dxfId="1397" priority="1411" stopIfTrue="1">
      <formula>$F$32&lt;$D$30</formula>
    </cfRule>
  </conditionalFormatting>
  <conditionalFormatting sqref="L56:L58">
    <cfRule type="expression" dxfId="1396" priority="1410" stopIfTrue="1">
      <formula>$F$29&lt;$D$27</formula>
    </cfRule>
  </conditionalFormatting>
  <conditionalFormatting sqref="L56">
    <cfRule type="expression" dxfId="1395" priority="1409" stopIfTrue="1">
      <formula>$F$26&lt;$D$24</formula>
    </cfRule>
  </conditionalFormatting>
  <conditionalFormatting sqref="L56">
    <cfRule type="expression" dxfId="1394" priority="1408" stopIfTrue="1">
      <formula>$F$22&lt;$D$20</formula>
    </cfRule>
  </conditionalFormatting>
  <conditionalFormatting sqref="L56">
    <cfRule type="expression" dxfId="1393" priority="1407" stopIfTrue="1">
      <formula>$F$22&lt;$D$20</formula>
    </cfRule>
  </conditionalFormatting>
  <conditionalFormatting sqref="L56:L58">
    <cfRule type="expression" dxfId="1392" priority="1406" stopIfTrue="1">
      <formula>$F$35&lt;$D$33</formula>
    </cfRule>
  </conditionalFormatting>
  <conditionalFormatting sqref="L56:L58">
    <cfRule type="expression" dxfId="1391" priority="1405" stopIfTrue="1">
      <formula>$F$32&lt;$D$30</formula>
    </cfRule>
  </conditionalFormatting>
  <conditionalFormatting sqref="L56:L58">
    <cfRule type="expression" dxfId="1390" priority="1404" stopIfTrue="1">
      <formula>$F$29&lt;$D$27</formula>
    </cfRule>
  </conditionalFormatting>
  <conditionalFormatting sqref="L56">
    <cfRule type="expression" dxfId="1389" priority="1403" stopIfTrue="1">
      <formula>$F$26&lt;$D$24</formula>
    </cfRule>
  </conditionalFormatting>
  <conditionalFormatting sqref="L56">
    <cfRule type="expression" dxfId="1388" priority="1402" stopIfTrue="1">
      <formula>$F$22&lt;$D$20</formula>
    </cfRule>
  </conditionalFormatting>
  <conditionalFormatting sqref="L56">
    <cfRule type="expression" dxfId="1387" priority="1401" stopIfTrue="1">
      <formula>$F$22&lt;$D$20</formula>
    </cfRule>
  </conditionalFormatting>
  <conditionalFormatting sqref="L56:L58">
    <cfRule type="expression" dxfId="1386" priority="1400" stopIfTrue="1">
      <formula>$F$35&lt;$D$33</formula>
    </cfRule>
  </conditionalFormatting>
  <conditionalFormatting sqref="L56:L58">
    <cfRule type="expression" dxfId="1385" priority="1399" stopIfTrue="1">
      <formula>$F$32&lt;$D$30</formula>
    </cfRule>
  </conditionalFormatting>
  <conditionalFormatting sqref="L56:L58">
    <cfRule type="expression" dxfId="1384" priority="1398" stopIfTrue="1">
      <formula>$F$29&lt;$D$27</formula>
    </cfRule>
  </conditionalFormatting>
  <conditionalFormatting sqref="L56">
    <cfRule type="expression" dxfId="1383" priority="1397" stopIfTrue="1">
      <formula>$F$26&lt;$D$24</formula>
    </cfRule>
  </conditionalFormatting>
  <conditionalFormatting sqref="L56">
    <cfRule type="expression" dxfId="1382" priority="1396" stopIfTrue="1">
      <formula>$F$22&lt;$D$20</formula>
    </cfRule>
  </conditionalFormatting>
  <conditionalFormatting sqref="L56">
    <cfRule type="expression" dxfId="1381" priority="1395" stopIfTrue="1">
      <formula>$F$22&lt;$D$20</formula>
    </cfRule>
  </conditionalFormatting>
  <conditionalFormatting sqref="L56:L58">
    <cfRule type="expression" dxfId="1380" priority="1394" stopIfTrue="1">
      <formula>$F$52&lt;$D$50</formula>
    </cfRule>
  </conditionalFormatting>
  <conditionalFormatting sqref="L56:L58">
    <cfRule type="expression" dxfId="1379" priority="1393" stopIfTrue="1">
      <formula>$F$49&lt;$D$47</formula>
    </cfRule>
  </conditionalFormatting>
  <conditionalFormatting sqref="L56:L58">
    <cfRule type="expression" dxfId="1378" priority="1392" stopIfTrue="1">
      <formula>$F$41&lt;$D$39</formula>
    </cfRule>
  </conditionalFormatting>
  <conditionalFormatting sqref="L56:L58">
    <cfRule type="expression" dxfId="1377" priority="1391" stopIfTrue="1">
      <formula>$F$38&lt;$D$36</formula>
    </cfRule>
  </conditionalFormatting>
  <conditionalFormatting sqref="L56:L58">
    <cfRule type="expression" dxfId="1376" priority="1390" stopIfTrue="1">
      <formula>$F$35&lt;$D$33</formula>
    </cfRule>
  </conditionalFormatting>
  <conditionalFormatting sqref="L56:L58">
    <cfRule type="expression" dxfId="1375" priority="1389" stopIfTrue="1">
      <formula>$F$32&lt;$D$30</formula>
    </cfRule>
  </conditionalFormatting>
  <conditionalFormatting sqref="L56:L58">
    <cfRule type="expression" dxfId="1374" priority="1388" stopIfTrue="1">
      <formula>$F$29&lt;$D$27</formula>
    </cfRule>
  </conditionalFormatting>
  <conditionalFormatting sqref="L56">
    <cfRule type="expression" dxfId="1373" priority="1387" stopIfTrue="1">
      <formula>$F$26&lt;$D$24</formula>
    </cfRule>
  </conditionalFormatting>
  <conditionalFormatting sqref="L56">
    <cfRule type="expression" dxfId="1372" priority="1386" stopIfTrue="1">
      <formula>$F$22&lt;$D$20</formula>
    </cfRule>
  </conditionalFormatting>
  <conditionalFormatting sqref="L56">
    <cfRule type="expression" dxfId="1371" priority="1385" stopIfTrue="1">
      <formula>$F$22&lt;$D$20</formula>
    </cfRule>
  </conditionalFormatting>
  <conditionalFormatting sqref="L56:L58">
    <cfRule type="expression" dxfId="1370" priority="1384" stopIfTrue="1">
      <formula>$F$35&lt;$D$33</formula>
    </cfRule>
  </conditionalFormatting>
  <conditionalFormatting sqref="L56:L58">
    <cfRule type="expression" dxfId="1369" priority="1383" stopIfTrue="1">
      <formula>$F$32&lt;$D$30</formula>
    </cfRule>
  </conditionalFormatting>
  <conditionalFormatting sqref="L56:L58">
    <cfRule type="expression" dxfId="1368" priority="1382" stopIfTrue="1">
      <formula>$F$29&lt;$D$27</formula>
    </cfRule>
  </conditionalFormatting>
  <conditionalFormatting sqref="L56">
    <cfRule type="expression" dxfId="1367" priority="1381" stopIfTrue="1">
      <formula>$F$26&lt;$D$24</formula>
    </cfRule>
  </conditionalFormatting>
  <conditionalFormatting sqref="L56">
    <cfRule type="expression" dxfId="1366" priority="1380" stopIfTrue="1">
      <formula>$F$22&lt;$D$20</formula>
    </cfRule>
  </conditionalFormatting>
  <conditionalFormatting sqref="L56">
    <cfRule type="expression" dxfId="1365" priority="1379" stopIfTrue="1">
      <formula>$F$22&lt;$D$20</formula>
    </cfRule>
  </conditionalFormatting>
  <conditionalFormatting sqref="L56:L58">
    <cfRule type="expression" dxfId="1364" priority="1378" stopIfTrue="1">
      <formula>$F$35&lt;$D$33</formula>
    </cfRule>
  </conditionalFormatting>
  <conditionalFormatting sqref="L56:L58">
    <cfRule type="expression" dxfId="1363" priority="1377" stopIfTrue="1">
      <formula>$F$32&lt;$D$30</formula>
    </cfRule>
  </conditionalFormatting>
  <conditionalFormatting sqref="L56:L58">
    <cfRule type="expression" dxfId="1362" priority="1376" stopIfTrue="1">
      <formula>$F$29&lt;$D$27</formula>
    </cfRule>
  </conditionalFormatting>
  <conditionalFormatting sqref="L56">
    <cfRule type="expression" dxfId="1361" priority="1375" stopIfTrue="1">
      <formula>$F$26&lt;$D$24</formula>
    </cfRule>
  </conditionalFormatting>
  <conditionalFormatting sqref="L56">
    <cfRule type="expression" dxfId="1360" priority="1374" stopIfTrue="1">
      <formula>$F$22&lt;$D$20</formula>
    </cfRule>
  </conditionalFormatting>
  <conditionalFormatting sqref="L56">
    <cfRule type="expression" dxfId="1359" priority="1373" stopIfTrue="1">
      <formula>$F$22&lt;$D$20</formula>
    </cfRule>
  </conditionalFormatting>
  <conditionalFormatting sqref="L56:L58">
    <cfRule type="expression" dxfId="1358" priority="1372" stopIfTrue="1">
      <formula>$F$35&lt;$D$33</formula>
    </cfRule>
  </conditionalFormatting>
  <conditionalFormatting sqref="L56:L58">
    <cfRule type="expression" dxfId="1357" priority="1371" stopIfTrue="1">
      <formula>$F$32&lt;$D$30</formula>
    </cfRule>
  </conditionalFormatting>
  <conditionalFormatting sqref="L56:L58">
    <cfRule type="expression" dxfId="1356" priority="1370" stopIfTrue="1">
      <formula>$F$29&lt;$D$27</formula>
    </cfRule>
  </conditionalFormatting>
  <conditionalFormatting sqref="L56">
    <cfRule type="expression" dxfId="1355" priority="1369" stopIfTrue="1">
      <formula>$F$26&lt;$D$24</formula>
    </cfRule>
  </conditionalFormatting>
  <conditionalFormatting sqref="L56">
    <cfRule type="expression" dxfId="1354" priority="1368" stopIfTrue="1">
      <formula>$F$22&lt;$D$20</formula>
    </cfRule>
  </conditionalFormatting>
  <conditionalFormatting sqref="L56">
    <cfRule type="expression" dxfId="1353" priority="1367" stopIfTrue="1">
      <formula>$F$22&lt;$D$20</formula>
    </cfRule>
  </conditionalFormatting>
  <conditionalFormatting sqref="L56:L58">
    <cfRule type="expression" dxfId="1352" priority="1366" stopIfTrue="1">
      <formula>$F$35&lt;$D$33</formula>
    </cfRule>
  </conditionalFormatting>
  <conditionalFormatting sqref="L56:L58">
    <cfRule type="expression" dxfId="1351" priority="1365" stopIfTrue="1">
      <formula>$F$32&lt;$D$30</formula>
    </cfRule>
  </conditionalFormatting>
  <conditionalFormatting sqref="L56:L58">
    <cfRule type="expression" dxfId="1350" priority="1364" stopIfTrue="1">
      <formula>$F$29&lt;$D$27</formula>
    </cfRule>
  </conditionalFormatting>
  <conditionalFormatting sqref="L56">
    <cfRule type="expression" dxfId="1349" priority="1363" stopIfTrue="1">
      <formula>$F$26&lt;$D$24</formula>
    </cfRule>
  </conditionalFormatting>
  <conditionalFormatting sqref="L56">
    <cfRule type="expression" dxfId="1348" priority="1362" stopIfTrue="1">
      <formula>$F$22&lt;$D$20</formula>
    </cfRule>
  </conditionalFormatting>
  <conditionalFormatting sqref="L56">
    <cfRule type="expression" dxfId="1347" priority="1361" stopIfTrue="1">
      <formula>$F$22&lt;$D$20</formula>
    </cfRule>
  </conditionalFormatting>
  <conditionalFormatting sqref="L56:L58">
    <cfRule type="expression" dxfId="1346" priority="1360" stopIfTrue="1">
      <formula>$F$49&lt;$D$47</formula>
    </cfRule>
  </conditionalFormatting>
  <conditionalFormatting sqref="L56:L58">
    <cfRule type="expression" dxfId="1345" priority="1359" stopIfTrue="1">
      <formula>$F$41&lt;$D$39</formula>
    </cfRule>
  </conditionalFormatting>
  <conditionalFormatting sqref="L56:L58">
    <cfRule type="expression" dxfId="1344" priority="1358" stopIfTrue="1">
      <formula>$F$38&lt;$D$36</formula>
    </cfRule>
  </conditionalFormatting>
  <conditionalFormatting sqref="L56:L58">
    <cfRule type="expression" dxfId="1343" priority="1357" stopIfTrue="1">
      <formula>$F$35&lt;$D$33</formula>
    </cfRule>
  </conditionalFormatting>
  <conditionalFormatting sqref="L56:L58">
    <cfRule type="expression" dxfId="1342" priority="1356" stopIfTrue="1">
      <formula>$F$32&lt;$D$30</formula>
    </cfRule>
  </conditionalFormatting>
  <conditionalFormatting sqref="L56:L58">
    <cfRule type="expression" dxfId="1341" priority="1355" stopIfTrue="1">
      <formula>$F$29&lt;$D$27</formula>
    </cfRule>
  </conditionalFormatting>
  <conditionalFormatting sqref="L56">
    <cfRule type="expression" dxfId="1340" priority="1354" stopIfTrue="1">
      <formula>$F$26&lt;$D$24</formula>
    </cfRule>
  </conditionalFormatting>
  <conditionalFormatting sqref="L56">
    <cfRule type="expression" dxfId="1339" priority="1353" stopIfTrue="1">
      <formula>$F$22&lt;$D$20</formula>
    </cfRule>
  </conditionalFormatting>
  <conditionalFormatting sqref="L56">
    <cfRule type="expression" dxfId="1338" priority="1352" stopIfTrue="1">
      <formula>$F$22&lt;$D$20</formula>
    </cfRule>
  </conditionalFormatting>
  <conditionalFormatting sqref="L56:L58">
    <cfRule type="expression" dxfId="1337" priority="1351" stopIfTrue="1">
      <formula>$F$35&lt;$D$33</formula>
    </cfRule>
  </conditionalFormatting>
  <conditionalFormatting sqref="L56:L58">
    <cfRule type="expression" dxfId="1336" priority="1350" stopIfTrue="1">
      <formula>$F$32&lt;$D$30</formula>
    </cfRule>
  </conditionalFormatting>
  <conditionalFormatting sqref="L56:L58">
    <cfRule type="expression" dxfId="1335" priority="1349" stopIfTrue="1">
      <formula>$F$29&lt;$D$27</formula>
    </cfRule>
  </conditionalFormatting>
  <conditionalFormatting sqref="L56">
    <cfRule type="expression" dxfId="1334" priority="1348" stopIfTrue="1">
      <formula>$F$26&lt;$D$24</formula>
    </cfRule>
  </conditionalFormatting>
  <conditionalFormatting sqref="L56">
    <cfRule type="expression" dxfId="1333" priority="1347" stopIfTrue="1">
      <formula>$F$22&lt;$D$20</formula>
    </cfRule>
  </conditionalFormatting>
  <conditionalFormatting sqref="L56">
    <cfRule type="expression" dxfId="1332" priority="1346" stopIfTrue="1">
      <formula>$F$22&lt;$D$20</formula>
    </cfRule>
  </conditionalFormatting>
  <conditionalFormatting sqref="L56:L58">
    <cfRule type="expression" dxfId="1331" priority="1345" stopIfTrue="1">
      <formula>$F$35&lt;$D$33</formula>
    </cfRule>
  </conditionalFormatting>
  <conditionalFormatting sqref="L56:L58">
    <cfRule type="expression" dxfId="1330" priority="1344" stopIfTrue="1">
      <formula>$F$32&lt;$D$30</formula>
    </cfRule>
  </conditionalFormatting>
  <conditionalFormatting sqref="L56:L58">
    <cfRule type="expression" dxfId="1329" priority="1343" stopIfTrue="1">
      <formula>$F$29&lt;$D$27</formula>
    </cfRule>
  </conditionalFormatting>
  <conditionalFormatting sqref="L56">
    <cfRule type="expression" dxfId="1328" priority="1342" stopIfTrue="1">
      <formula>$F$26&lt;$D$24</formula>
    </cfRule>
  </conditionalFormatting>
  <conditionalFormatting sqref="L56">
    <cfRule type="expression" dxfId="1327" priority="1341" stopIfTrue="1">
      <formula>$F$22&lt;$D$20</formula>
    </cfRule>
  </conditionalFormatting>
  <conditionalFormatting sqref="L56">
    <cfRule type="expression" dxfId="1326" priority="1340" stopIfTrue="1">
      <formula>$F$22&lt;$D$20</formula>
    </cfRule>
  </conditionalFormatting>
  <conditionalFormatting sqref="L56:L58">
    <cfRule type="expression" dxfId="1325" priority="1339" stopIfTrue="1">
      <formula>$F$35&lt;$D$33</formula>
    </cfRule>
  </conditionalFormatting>
  <conditionalFormatting sqref="L56:L58">
    <cfRule type="expression" dxfId="1324" priority="1338" stopIfTrue="1">
      <formula>$F$32&lt;$D$30</formula>
    </cfRule>
  </conditionalFormatting>
  <conditionalFormatting sqref="L56:L58">
    <cfRule type="expression" dxfId="1323" priority="1337" stopIfTrue="1">
      <formula>$F$29&lt;$D$27</formula>
    </cfRule>
  </conditionalFormatting>
  <conditionalFormatting sqref="L56">
    <cfRule type="expression" dxfId="1322" priority="1336" stopIfTrue="1">
      <formula>$F$26&lt;$D$24</formula>
    </cfRule>
  </conditionalFormatting>
  <conditionalFormatting sqref="L56">
    <cfRule type="expression" dxfId="1321" priority="1335" stopIfTrue="1">
      <formula>$F$22&lt;$D$20</formula>
    </cfRule>
  </conditionalFormatting>
  <conditionalFormatting sqref="L56">
    <cfRule type="expression" dxfId="1320" priority="1334" stopIfTrue="1">
      <formula>$F$22&lt;$D$20</formula>
    </cfRule>
  </conditionalFormatting>
  <conditionalFormatting sqref="L56:L58">
    <cfRule type="expression" dxfId="1319" priority="1333" stopIfTrue="1">
      <formula>$F$35&lt;$D$33</formula>
    </cfRule>
  </conditionalFormatting>
  <conditionalFormatting sqref="L56:L58">
    <cfRule type="expression" dxfId="1318" priority="1332" stopIfTrue="1">
      <formula>$F$32&lt;$D$30</formula>
    </cfRule>
  </conditionalFormatting>
  <conditionalFormatting sqref="L56:L58">
    <cfRule type="expression" dxfId="1317" priority="1331" stopIfTrue="1">
      <formula>$F$29&lt;$D$27</formula>
    </cfRule>
  </conditionalFormatting>
  <conditionalFormatting sqref="L56">
    <cfRule type="expression" dxfId="1316" priority="1330" stopIfTrue="1">
      <formula>$F$26&lt;$D$24</formula>
    </cfRule>
  </conditionalFormatting>
  <conditionalFormatting sqref="L56">
    <cfRule type="expression" dxfId="1315" priority="1329" stopIfTrue="1">
      <formula>$F$22&lt;$D$20</formula>
    </cfRule>
  </conditionalFormatting>
  <conditionalFormatting sqref="L56">
    <cfRule type="expression" dxfId="1314" priority="1328" stopIfTrue="1">
      <formula>$F$22&lt;$D$20</formula>
    </cfRule>
  </conditionalFormatting>
  <conditionalFormatting sqref="L56:L58">
    <cfRule type="expression" dxfId="1313" priority="1327" stopIfTrue="1">
      <formula>$F$52&lt;$D$50</formula>
    </cfRule>
  </conditionalFormatting>
  <conditionalFormatting sqref="L56:L58">
    <cfRule type="expression" dxfId="1312" priority="1326" stopIfTrue="1">
      <formula>$F$49&lt;$D$47</formula>
    </cfRule>
  </conditionalFormatting>
  <conditionalFormatting sqref="L56:L58">
    <cfRule type="expression" dxfId="1311" priority="1325" stopIfTrue="1">
      <formula>$F$41&lt;$D$39</formula>
    </cfRule>
  </conditionalFormatting>
  <conditionalFormatting sqref="L56:L58">
    <cfRule type="expression" dxfId="1310" priority="1324" stopIfTrue="1">
      <formula>$F$38&lt;$D$36</formula>
    </cfRule>
  </conditionalFormatting>
  <conditionalFormatting sqref="L56:L58">
    <cfRule type="expression" dxfId="1309" priority="1323" stopIfTrue="1">
      <formula>$F$35&lt;$D$33</formula>
    </cfRule>
  </conditionalFormatting>
  <conditionalFormatting sqref="L56:L58">
    <cfRule type="expression" dxfId="1308" priority="1322" stopIfTrue="1">
      <formula>$F$32&lt;$D$30</formula>
    </cfRule>
  </conditionalFormatting>
  <conditionalFormatting sqref="L56:L58">
    <cfRule type="expression" dxfId="1307" priority="1321" stopIfTrue="1">
      <formula>$F$29&lt;$D$27</formula>
    </cfRule>
  </conditionalFormatting>
  <conditionalFormatting sqref="L56">
    <cfRule type="expression" dxfId="1306" priority="1320" stopIfTrue="1">
      <formula>$F$26&lt;$D$24</formula>
    </cfRule>
  </conditionalFormatting>
  <conditionalFormatting sqref="L56">
    <cfRule type="expression" dxfId="1305" priority="1319" stopIfTrue="1">
      <formula>$F$22&lt;$D$20</formula>
    </cfRule>
  </conditionalFormatting>
  <conditionalFormatting sqref="L56">
    <cfRule type="expression" dxfId="1304" priority="1318" stopIfTrue="1">
      <formula>$F$22&lt;$D$20</formula>
    </cfRule>
  </conditionalFormatting>
  <conditionalFormatting sqref="L56:L58">
    <cfRule type="expression" dxfId="1303" priority="1317" stopIfTrue="1">
      <formula>$F$35&lt;$D$33</formula>
    </cfRule>
  </conditionalFormatting>
  <conditionalFormatting sqref="L56:L58">
    <cfRule type="expression" dxfId="1302" priority="1316" stopIfTrue="1">
      <formula>$F$32&lt;$D$30</formula>
    </cfRule>
  </conditionalFormatting>
  <conditionalFormatting sqref="L56:L58">
    <cfRule type="expression" dxfId="1301" priority="1315" stopIfTrue="1">
      <formula>$F$29&lt;$D$27</formula>
    </cfRule>
  </conditionalFormatting>
  <conditionalFormatting sqref="L56">
    <cfRule type="expression" dxfId="1300" priority="1314" stopIfTrue="1">
      <formula>$F$26&lt;$D$24</formula>
    </cfRule>
  </conditionalFormatting>
  <conditionalFormatting sqref="L56">
    <cfRule type="expression" dxfId="1299" priority="1313" stopIfTrue="1">
      <formula>$F$22&lt;$D$20</formula>
    </cfRule>
  </conditionalFormatting>
  <conditionalFormatting sqref="L56">
    <cfRule type="expression" dxfId="1298" priority="1312" stopIfTrue="1">
      <formula>$F$22&lt;$D$20</formula>
    </cfRule>
  </conditionalFormatting>
  <conditionalFormatting sqref="L56:L58">
    <cfRule type="expression" dxfId="1297" priority="1311" stopIfTrue="1">
      <formula>$F$35&lt;$D$33</formula>
    </cfRule>
  </conditionalFormatting>
  <conditionalFormatting sqref="L56:L58">
    <cfRule type="expression" dxfId="1296" priority="1310" stopIfTrue="1">
      <formula>$F$32&lt;$D$30</formula>
    </cfRule>
  </conditionalFormatting>
  <conditionalFormatting sqref="L56:L58">
    <cfRule type="expression" dxfId="1295" priority="1309" stopIfTrue="1">
      <formula>$F$29&lt;$D$27</formula>
    </cfRule>
  </conditionalFormatting>
  <conditionalFormatting sqref="L56">
    <cfRule type="expression" dxfId="1294" priority="1308" stopIfTrue="1">
      <formula>$F$26&lt;$D$24</formula>
    </cfRule>
  </conditionalFormatting>
  <conditionalFormatting sqref="L56">
    <cfRule type="expression" dxfId="1293" priority="1307" stopIfTrue="1">
      <formula>$F$22&lt;$D$20</formula>
    </cfRule>
  </conditionalFormatting>
  <conditionalFormatting sqref="L56">
    <cfRule type="expression" dxfId="1292" priority="1306" stopIfTrue="1">
      <formula>$F$22&lt;$D$20</formula>
    </cfRule>
  </conditionalFormatting>
  <conditionalFormatting sqref="L56:L58">
    <cfRule type="expression" dxfId="1291" priority="1305" stopIfTrue="1">
      <formula>$F$35&lt;$D$33</formula>
    </cfRule>
  </conditionalFormatting>
  <conditionalFormatting sqref="L56:L58">
    <cfRule type="expression" dxfId="1290" priority="1304" stopIfTrue="1">
      <formula>$F$32&lt;$D$30</formula>
    </cfRule>
  </conditionalFormatting>
  <conditionalFormatting sqref="L56:L58">
    <cfRule type="expression" dxfId="1289" priority="1303" stopIfTrue="1">
      <formula>$F$29&lt;$D$27</formula>
    </cfRule>
  </conditionalFormatting>
  <conditionalFormatting sqref="L56">
    <cfRule type="expression" dxfId="1288" priority="1302" stopIfTrue="1">
      <formula>$F$26&lt;$D$24</formula>
    </cfRule>
  </conditionalFormatting>
  <conditionalFormatting sqref="L56">
    <cfRule type="expression" dxfId="1287" priority="1301" stopIfTrue="1">
      <formula>$F$22&lt;$D$20</formula>
    </cfRule>
  </conditionalFormatting>
  <conditionalFormatting sqref="L56">
    <cfRule type="expression" dxfId="1286" priority="1300" stopIfTrue="1">
      <formula>$F$22&lt;$D$20</formula>
    </cfRule>
  </conditionalFormatting>
  <conditionalFormatting sqref="L56:L58">
    <cfRule type="expression" dxfId="1285" priority="1299" stopIfTrue="1">
      <formula>$F$35&lt;$D$33</formula>
    </cfRule>
  </conditionalFormatting>
  <conditionalFormatting sqref="L56:L58">
    <cfRule type="expression" dxfId="1284" priority="1298" stopIfTrue="1">
      <formula>$F$32&lt;$D$30</formula>
    </cfRule>
  </conditionalFormatting>
  <conditionalFormatting sqref="L56:L58">
    <cfRule type="expression" dxfId="1283" priority="1297" stopIfTrue="1">
      <formula>$F$29&lt;$D$27</formula>
    </cfRule>
  </conditionalFormatting>
  <conditionalFormatting sqref="L56">
    <cfRule type="expression" dxfId="1282" priority="1296" stopIfTrue="1">
      <formula>$F$26&lt;$D$24</formula>
    </cfRule>
  </conditionalFormatting>
  <conditionalFormatting sqref="L56">
    <cfRule type="expression" dxfId="1281" priority="1295" stopIfTrue="1">
      <formula>$F$22&lt;$D$20</formula>
    </cfRule>
  </conditionalFormatting>
  <conditionalFormatting sqref="L56">
    <cfRule type="expression" dxfId="1280" priority="1294" stopIfTrue="1">
      <formula>$F$22&lt;$D$20</formula>
    </cfRule>
  </conditionalFormatting>
  <conditionalFormatting sqref="L60:L62">
    <cfRule type="expression" dxfId="1279" priority="1292" stopIfTrue="1">
      <formula>$F$58&lt;$D$56</formula>
    </cfRule>
  </conditionalFormatting>
  <conditionalFormatting sqref="L60:L62">
    <cfRule type="expression" dxfId="1278" priority="1291" stopIfTrue="1">
      <formula>$F$55&lt;$D$53</formula>
    </cfRule>
  </conditionalFormatting>
  <conditionalFormatting sqref="L60:L62">
    <cfRule type="expression" dxfId="1277" priority="1290" stopIfTrue="1">
      <formula>$F$52&lt;$D$50</formula>
    </cfRule>
  </conditionalFormatting>
  <conditionalFormatting sqref="L60:L62">
    <cfRule type="expression" dxfId="1276" priority="1289" stopIfTrue="1">
      <formula>$F$49&lt;$D$47</formula>
    </cfRule>
  </conditionalFormatting>
  <conditionalFormatting sqref="L60:L62">
    <cfRule type="expression" dxfId="1275" priority="1288" stopIfTrue="1">
      <formula>$F$41&lt;$D$39</formula>
    </cfRule>
  </conditionalFormatting>
  <conditionalFormatting sqref="L60:L62">
    <cfRule type="expression" dxfId="1274" priority="1287" stopIfTrue="1">
      <formula>$F$38&lt;$D$36</formula>
    </cfRule>
  </conditionalFormatting>
  <conditionalFormatting sqref="L60:L62">
    <cfRule type="expression" dxfId="1273" priority="1286" stopIfTrue="1">
      <formula>$F$35&lt;$D$33</formula>
    </cfRule>
  </conditionalFormatting>
  <conditionalFormatting sqref="L60:L62">
    <cfRule type="expression" dxfId="1272" priority="1285" stopIfTrue="1">
      <formula>$F$32&lt;$D$30</formula>
    </cfRule>
  </conditionalFormatting>
  <conditionalFormatting sqref="L60:L62">
    <cfRule type="expression" dxfId="1271" priority="1284" stopIfTrue="1">
      <formula>$F$29&lt;$D$27</formula>
    </cfRule>
  </conditionalFormatting>
  <conditionalFormatting sqref="L60">
    <cfRule type="expression" dxfId="1270" priority="1283" stopIfTrue="1">
      <formula>$F$26&lt;$D$24</formula>
    </cfRule>
  </conditionalFormatting>
  <conditionalFormatting sqref="L60">
    <cfRule type="expression" dxfId="1269" priority="1282" stopIfTrue="1">
      <formula>$F$22&lt;$D$20</formula>
    </cfRule>
  </conditionalFormatting>
  <conditionalFormatting sqref="L60">
    <cfRule type="expression" dxfId="1268" priority="1281" stopIfTrue="1">
      <formula>$F$22&lt;$D$20</formula>
    </cfRule>
  </conditionalFormatting>
  <conditionalFormatting sqref="L60:L62">
    <cfRule type="expression" dxfId="1267" priority="1280" stopIfTrue="1">
      <formula>$F$35&lt;$D$33</formula>
    </cfRule>
  </conditionalFormatting>
  <conditionalFormatting sqref="L60:L62">
    <cfRule type="expression" dxfId="1266" priority="1279" stopIfTrue="1">
      <formula>$F$32&lt;$D$30</formula>
    </cfRule>
  </conditionalFormatting>
  <conditionalFormatting sqref="L60:L62">
    <cfRule type="expression" dxfId="1265" priority="1278" stopIfTrue="1">
      <formula>$F$29&lt;$D$27</formula>
    </cfRule>
  </conditionalFormatting>
  <conditionalFormatting sqref="L60">
    <cfRule type="expression" dxfId="1264" priority="1277" stopIfTrue="1">
      <formula>$F$26&lt;$D$24</formula>
    </cfRule>
  </conditionalFormatting>
  <conditionalFormatting sqref="L60">
    <cfRule type="expression" dxfId="1263" priority="1276" stopIfTrue="1">
      <formula>$F$22&lt;$D$20</formula>
    </cfRule>
  </conditionalFormatting>
  <conditionalFormatting sqref="L60">
    <cfRule type="expression" dxfId="1262" priority="1275" stopIfTrue="1">
      <formula>$F$22&lt;$D$20</formula>
    </cfRule>
  </conditionalFormatting>
  <conditionalFormatting sqref="L60:L62">
    <cfRule type="expression" dxfId="1261" priority="1274" stopIfTrue="1">
      <formula>$F$35&lt;$D$33</formula>
    </cfRule>
  </conditionalFormatting>
  <conditionalFormatting sqref="L60:L62">
    <cfRule type="expression" dxfId="1260" priority="1273" stopIfTrue="1">
      <formula>$F$32&lt;$D$30</formula>
    </cfRule>
  </conditionalFormatting>
  <conditionalFormatting sqref="L60:L62">
    <cfRule type="expression" dxfId="1259" priority="1272" stopIfTrue="1">
      <formula>$F$29&lt;$D$27</formula>
    </cfRule>
  </conditionalFormatting>
  <conditionalFormatting sqref="L60">
    <cfRule type="expression" dxfId="1258" priority="1271" stopIfTrue="1">
      <formula>$F$26&lt;$D$24</formula>
    </cfRule>
  </conditionalFormatting>
  <conditionalFormatting sqref="L60">
    <cfRule type="expression" dxfId="1257" priority="1270" stopIfTrue="1">
      <formula>$F$22&lt;$D$20</formula>
    </cfRule>
  </conditionalFormatting>
  <conditionalFormatting sqref="L60">
    <cfRule type="expression" dxfId="1256" priority="1269" stopIfTrue="1">
      <formula>$F$22&lt;$D$20</formula>
    </cfRule>
  </conditionalFormatting>
  <conditionalFormatting sqref="L60:L62">
    <cfRule type="expression" dxfId="1255" priority="1268" stopIfTrue="1">
      <formula>$F$35&lt;$D$33</formula>
    </cfRule>
  </conditionalFormatting>
  <conditionalFormatting sqref="L60:L62">
    <cfRule type="expression" dxfId="1254" priority="1267" stopIfTrue="1">
      <formula>$F$32&lt;$D$30</formula>
    </cfRule>
  </conditionalFormatting>
  <conditionalFormatting sqref="L60:L62">
    <cfRule type="expression" dxfId="1253" priority="1266" stopIfTrue="1">
      <formula>$F$29&lt;$D$27</formula>
    </cfRule>
  </conditionalFormatting>
  <conditionalFormatting sqref="L60">
    <cfRule type="expression" dxfId="1252" priority="1265" stopIfTrue="1">
      <formula>$F$26&lt;$D$24</formula>
    </cfRule>
  </conditionalFormatting>
  <conditionalFormatting sqref="L60">
    <cfRule type="expression" dxfId="1251" priority="1264" stopIfTrue="1">
      <formula>$F$22&lt;$D$20</formula>
    </cfRule>
  </conditionalFormatting>
  <conditionalFormatting sqref="L60">
    <cfRule type="expression" dxfId="1250" priority="1263" stopIfTrue="1">
      <formula>$F$22&lt;$D$20</formula>
    </cfRule>
  </conditionalFormatting>
  <conditionalFormatting sqref="L60:L62">
    <cfRule type="expression" dxfId="1249" priority="1262" stopIfTrue="1">
      <formula>$F$35&lt;$D$33</formula>
    </cfRule>
  </conditionalFormatting>
  <conditionalFormatting sqref="L60:L62">
    <cfRule type="expression" dxfId="1248" priority="1261" stopIfTrue="1">
      <formula>$F$32&lt;$D$30</formula>
    </cfRule>
  </conditionalFormatting>
  <conditionalFormatting sqref="L60:L62">
    <cfRule type="expression" dxfId="1247" priority="1260" stopIfTrue="1">
      <formula>$F$29&lt;$D$27</formula>
    </cfRule>
  </conditionalFormatting>
  <conditionalFormatting sqref="L60">
    <cfRule type="expression" dxfId="1246" priority="1259" stopIfTrue="1">
      <formula>$F$26&lt;$D$24</formula>
    </cfRule>
  </conditionalFormatting>
  <conditionalFormatting sqref="L60">
    <cfRule type="expression" dxfId="1245" priority="1258" stopIfTrue="1">
      <formula>$F$22&lt;$D$20</formula>
    </cfRule>
  </conditionalFormatting>
  <conditionalFormatting sqref="L60">
    <cfRule type="expression" dxfId="1244" priority="1257" stopIfTrue="1">
      <formula>$F$22&lt;$D$20</formula>
    </cfRule>
  </conditionalFormatting>
  <conditionalFormatting sqref="L60:L62">
    <cfRule type="expression" dxfId="1243" priority="1256" stopIfTrue="1">
      <formula>$F$52&lt;$D$50</formula>
    </cfRule>
  </conditionalFormatting>
  <conditionalFormatting sqref="L60:L62">
    <cfRule type="expression" dxfId="1242" priority="1255" stopIfTrue="1">
      <formula>$F$49&lt;$D$47</formula>
    </cfRule>
  </conditionalFormatting>
  <conditionalFormatting sqref="L60:L62">
    <cfRule type="expression" dxfId="1241" priority="1254" stopIfTrue="1">
      <formula>$F$41&lt;$D$39</formula>
    </cfRule>
  </conditionalFormatting>
  <conditionalFormatting sqref="L60:L62">
    <cfRule type="expression" dxfId="1240" priority="1253" stopIfTrue="1">
      <formula>$F$38&lt;$D$36</formula>
    </cfRule>
  </conditionalFormatting>
  <conditionalFormatting sqref="L60:L62">
    <cfRule type="expression" dxfId="1239" priority="1252" stopIfTrue="1">
      <formula>$F$35&lt;$D$33</formula>
    </cfRule>
  </conditionalFormatting>
  <conditionalFormatting sqref="L60:L62">
    <cfRule type="expression" dxfId="1238" priority="1251" stopIfTrue="1">
      <formula>$F$32&lt;$D$30</formula>
    </cfRule>
  </conditionalFormatting>
  <conditionalFormatting sqref="L60:L62">
    <cfRule type="expression" dxfId="1237" priority="1250" stopIfTrue="1">
      <formula>$F$29&lt;$D$27</formula>
    </cfRule>
  </conditionalFormatting>
  <conditionalFormatting sqref="L60">
    <cfRule type="expression" dxfId="1236" priority="1249" stopIfTrue="1">
      <formula>$F$26&lt;$D$24</formula>
    </cfRule>
  </conditionalFormatting>
  <conditionalFormatting sqref="L60">
    <cfRule type="expression" dxfId="1235" priority="1248" stopIfTrue="1">
      <formula>$F$22&lt;$D$20</formula>
    </cfRule>
  </conditionalFormatting>
  <conditionalFormatting sqref="L60">
    <cfRule type="expression" dxfId="1234" priority="1247" stopIfTrue="1">
      <formula>$F$22&lt;$D$20</formula>
    </cfRule>
  </conditionalFormatting>
  <conditionalFormatting sqref="L60:L62">
    <cfRule type="expression" dxfId="1233" priority="1246" stopIfTrue="1">
      <formula>$F$35&lt;$D$33</formula>
    </cfRule>
  </conditionalFormatting>
  <conditionalFormatting sqref="L60:L62">
    <cfRule type="expression" dxfId="1232" priority="1245" stopIfTrue="1">
      <formula>$F$32&lt;$D$30</formula>
    </cfRule>
  </conditionalFormatting>
  <conditionalFormatting sqref="L60:L62">
    <cfRule type="expression" dxfId="1231" priority="1244" stopIfTrue="1">
      <formula>$F$29&lt;$D$27</formula>
    </cfRule>
  </conditionalFormatting>
  <conditionalFormatting sqref="L60">
    <cfRule type="expression" dxfId="1230" priority="1243" stopIfTrue="1">
      <formula>$F$26&lt;$D$24</formula>
    </cfRule>
  </conditionalFormatting>
  <conditionalFormatting sqref="L60">
    <cfRule type="expression" dxfId="1229" priority="1242" stopIfTrue="1">
      <formula>$F$22&lt;$D$20</formula>
    </cfRule>
  </conditionalFormatting>
  <conditionalFormatting sqref="L60">
    <cfRule type="expression" dxfId="1228" priority="1241" stopIfTrue="1">
      <formula>$F$22&lt;$D$20</formula>
    </cfRule>
  </conditionalFormatting>
  <conditionalFormatting sqref="L60:L62">
    <cfRule type="expression" dxfId="1227" priority="1240" stopIfTrue="1">
      <formula>$F$35&lt;$D$33</formula>
    </cfRule>
  </conditionalFormatting>
  <conditionalFormatting sqref="L60:L62">
    <cfRule type="expression" dxfId="1226" priority="1239" stopIfTrue="1">
      <formula>$F$32&lt;$D$30</formula>
    </cfRule>
  </conditionalFormatting>
  <conditionalFormatting sqref="L60:L62">
    <cfRule type="expression" dxfId="1225" priority="1238" stopIfTrue="1">
      <formula>$F$29&lt;$D$27</formula>
    </cfRule>
  </conditionalFormatting>
  <conditionalFormatting sqref="L60">
    <cfRule type="expression" dxfId="1224" priority="1237" stopIfTrue="1">
      <formula>$F$26&lt;$D$24</formula>
    </cfRule>
  </conditionalFormatting>
  <conditionalFormatting sqref="L60">
    <cfRule type="expression" dxfId="1223" priority="1236" stopIfTrue="1">
      <formula>$F$22&lt;$D$20</formula>
    </cfRule>
  </conditionalFormatting>
  <conditionalFormatting sqref="L60">
    <cfRule type="expression" dxfId="1222" priority="1235" stopIfTrue="1">
      <formula>$F$22&lt;$D$20</formula>
    </cfRule>
  </conditionalFormatting>
  <conditionalFormatting sqref="L60:L62">
    <cfRule type="expression" dxfId="1221" priority="1234" stopIfTrue="1">
      <formula>$F$35&lt;$D$33</formula>
    </cfRule>
  </conditionalFormatting>
  <conditionalFormatting sqref="L60:L62">
    <cfRule type="expression" dxfId="1220" priority="1233" stopIfTrue="1">
      <formula>$F$32&lt;$D$30</formula>
    </cfRule>
  </conditionalFormatting>
  <conditionalFormatting sqref="L60:L62">
    <cfRule type="expression" dxfId="1219" priority="1232" stopIfTrue="1">
      <formula>$F$29&lt;$D$27</formula>
    </cfRule>
  </conditionalFormatting>
  <conditionalFormatting sqref="L60">
    <cfRule type="expression" dxfId="1218" priority="1231" stopIfTrue="1">
      <formula>$F$26&lt;$D$24</formula>
    </cfRule>
  </conditionalFormatting>
  <conditionalFormatting sqref="L60">
    <cfRule type="expression" dxfId="1217" priority="1230" stopIfTrue="1">
      <formula>$F$22&lt;$D$20</formula>
    </cfRule>
  </conditionalFormatting>
  <conditionalFormatting sqref="L60">
    <cfRule type="expression" dxfId="1216" priority="1229" stopIfTrue="1">
      <formula>$F$22&lt;$D$20</formula>
    </cfRule>
  </conditionalFormatting>
  <conditionalFormatting sqref="L60:L62">
    <cfRule type="expression" dxfId="1215" priority="1228" stopIfTrue="1">
      <formula>$F$35&lt;$D$33</formula>
    </cfRule>
  </conditionalFormatting>
  <conditionalFormatting sqref="L60:L62">
    <cfRule type="expression" dxfId="1214" priority="1227" stopIfTrue="1">
      <formula>$F$32&lt;$D$30</formula>
    </cfRule>
  </conditionalFormatting>
  <conditionalFormatting sqref="L60:L62">
    <cfRule type="expression" dxfId="1213" priority="1226" stopIfTrue="1">
      <formula>$F$29&lt;$D$27</formula>
    </cfRule>
  </conditionalFormatting>
  <conditionalFormatting sqref="L60">
    <cfRule type="expression" dxfId="1212" priority="1225" stopIfTrue="1">
      <formula>$F$26&lt;$D$24</formula>
    </cfRule>
  </conditionalFormatting>
  <conditionalFormatting sqref="L60">
    <cfRule type="expression" dxfId="1211" priority="1224" stopIfTrue="1">
      <formula>$F$22&lt;$D$20</formula>
    </cfRule>
  </conditionalFormatting>
  <conditionalFormatting sqref="L60">
    <cfRule type="expression" dxfId="1210" priority="1223" stopIfTrue="1">
      <formula>$F$22&lt;$D$20</formula>
    </cfRule>
  </conditionalFormatting>
  <conditionalFormatting sqref="L60:L62">
    <cfRule type="expression" dxfId="1209" priority="1222" stopIfTrue="1">
      <formula>$F$52&lt;$D$50</formula>
    </cfRule>
  </conditionalFormatting>
  <conditionalFormatting sqref="L60:L62">
    <cfRule type="expression" dxfId="1208" priority="1221" stopIfTrue="1">
      <formula>$F$49&lt;$D$47</formula>
    </cfRule>
  </conditionalFormatting>
  <conditionalFormatting sqref="L60:L62">
    <cfRule type="expression" dxfId="1207" priority="1220" stopIfTrue="1">
      <formula>$F$41&lt;$D$39</formula>
    </cfRule>
  </conditionalFormatting>
  <conditionalFormatting sqref="L60:L62">
    <cfRule type="expression" dxfId="1206" priority="1219" stopIfTrue="1">
      <formula>$F$38&lt;$D$36</formula>
    </cfRule>
  </conditionalFormatting>
  <conditionalFormatting sqref="L60:L62">
    <cfRule type="expression" dxfId="1205" priority="1218" stopIfTrue="1">
      <formula>$F$35&lt;$D$33</formula>
    </cfRule>
  </conditionalFormatting>
  <conditionalFormatting sqref="L60:L62">
    <cfRule type="expression" dxfId="1204" priority="1217" stopIfTrue="1">
      <formula>$F$32&lt;$D$30</formula>
    </cfRule>
  </conditionalFormatting>
  <conditionalFormatting sqref="L60:L62">
    <cfRule type="expression" dxfId="1203" priority="1216" stopIfTrue="1">
      <formula>$F$29&lt;$D$27</formula>
    </cfRule>
  </conditionalFormatting>
  <conditionalFormatting sqref="L60">
    <cfRule type="expression" dxfId="1202" priority="1215" stopIfTrue="1">
      <formula>$F$26&lt;$D$24</formula>
    </cfRule>
  </conditionalFormatting>
  <conditionalFormatting sqref="L60">
    <cfRule type="expression" dxfId="1201" priority="1214" stopIfTrue="1">
      <formula>$F$22&lt;$D$20</formula>
    </cfRule>
  </conditionalFormatting>
  <conditionalFormatting sqref="L60">
    <cfRule type="expression" dxfId="1200" priority="1213" stopIfTrue="1">
      <formula>$F$22&lt;$D$20</formula>
    </cfRule>
  </conditionalFormatting>
  <conditionalFormatting sqref="L60:L62">
    <cfRule type="expression" dxfId="1199" priority="1212" stopIfTrue="1">
      <formula>$F$35&lt;$D$33</formula>
    </cfRule>
  </conditionalFormatting>
  <conditionalFormatting sqref="L60:L62">
    <cfRule type="expression" dxfId="1198" priority="1211" stopIfTrue="1">
      <formula>$F$32&lt;$D$30</formula>
    </cfRule>
  </conditionalFormatting>
  <conditionalFormatting sqref="L60:L62">
    <cfRule type="expression" dxfId="1197" priority="1210" stopIfTrue="1">
      <formula>$F$29&lt;$D$27</formula>
    </cfRule>
  </conditionalFormatting>
  <conditionalFormatting sqref="L60">
    <cfRule type="expression" dxfId="1196" priority="1209" stopIfTrue="1">
      <formula>$F$26&lt;$D$24</formula>
    </cfRule>
  </conditionalFormatting>
  <conditionalFormatting sqref="L60">
    <cfRule type="expression" dxfId="1195" priority="1208" stopIfTrue="1">
      <formula>$F$22&lt;$D$20</formula>
    </cfRule>
  </conditionalFormatting>
  <conditionalFormatting sqref="L60">
    <cfRule type="expression" dxfId="1194" priority="1207" stopIfTrue="1">
      <formula>$F$22&lt;$D$20</formula>
    </cfRule>
  </conditionalFormatting>
  <conditionalFormatting sqref="L60:L62">
    <cfRule type="expression" dxfId="1193" priority="1206" stopIfTrue="1">
      <formula>$F$35&lt;$D$33</formula>
    </cfRule>
  </conditionalFormatting>
  <conditionalFormatting sqref="L60:L62">
    <cfRule type="expression" dxfId="1192" priority="1205" stopIfTrue="1">
      <formula>$F$32&lt;$D$30</formula>
    </cfRule>
  </conditionalFormatting>
  <conditionalFormatting sqref="L60:L62">
    <cfRule type="expression" dxfId="1191" priority="1204" stopIfTrue="1">
      <formula>$F$29&lt;$D$27</formula>
    </cfRule>
  </conditionalFormatting>
  <conditionalFormatting sqref="L60">
    <cfRule type="expression" dxfId="1190" priority="1203" stopIfTrue="1">
      <formula>$F$26&lt;$D$24</formula>
    </cfRule>
  </conditionalFormatting>
  <conditionalFormatting sqref="L60">
    <cfRule type="expression" dxfId="1189" priority="1202" stopIfTrue="1">
      <formula>$F$22&lt;$D$20</formula>
    </cfRule>
  </conditionalFormatting>
  <conditionalFormatting sqref="L60">
    <cfRule type="expression" dxfId="1188" priority="1201" stopIfTrue="1">
      <formula>$F$22&lt;$D$20</formula>
    </cfRule>
  </conditionalFormatting>
  <conditionalFormatting sqref="L60:L62">
    <cfRule type="expression" dxfId="1187" priority="1200" stopIfTrue="1">
      <formula>$F$35&lt;$D$33</formula>
    </cfRule>
  </conditionalFormatting>
  <conditionalFormatting sqref="L60:L62">
    <cfRule type="expression" dxfId="1186" priority="1199" stopIfTrue="1">
      <formula>$F$32&lt;$D$30</formula>
    </cfRule>
  </conditionalFormatting>
  <conditionalFormatting sqref="L60:L62">
    <cfRule type="expression" dxfId="1185" priority="1198" stopIfTrue="1">
      <formula>$F$29&lt;$D$27</formula>
    </cfRule>
  </conditionalFormatting>
  <conditionalFormatting sqref="L60">
    <cfRule type="expression" dxfId="1184" priority="1197" stopIfTrue="1">
      <formula>$F$26&lt;$D$24</formula>
    </cfRule>
  </conditionalFormatting>
  <conditionalFormatting sqref="L60">
    <cfRule type="expression" dxfId="1183" priority="1196" stopIfTrue="1">
      <formula>$F$22&lt;$D$20</formula>
    </cfRule>
  </conditionalFormatting>
  <conditionalFormatting sqref="L60">
    <cfRule type="expression" dxfId="1182" priority="1195" stopIfTrue="1">
      <formula>$F$22&lt;$D$20</formula>
    </cfRule>
  </conditionalFormatting>
  <conditionalFormatting sqref="L60:L62">
    <cfRule type="expression" dxfId="1181" priority="1194" stopIfTrue="1">
      <formula>$F$35&lt;$D$33</formula>
    </cfRule>
  </conditionalFormatting>
  <conditionalFormatting sqref="L60:L62">
    <cfRule type="expression" dxfId="1180" priority="1193" stopIfTrue="1">
      <formula>$F$32&lt;$D$30</formula>
    </cfRule>
  </conditionalFormatting>
  <conditionalFormatting sqref="L60:L62">
    <cfRule type="expression" dxfId="1179" priority="1192" stopIfTrue="1">
      <formula>$F$29&lt;$D$27</formula>
    </cfRule>
  </conditionalFormatting>
  <conditionalFormatting sqref="L60">
    <cfRule type="expression" dxfId="1178" priority="1191" stopIfTrue="1">
      <formula>$F$26&lt;$D$24</formula>
    </cfRule>
  </conditionalFormatting>
  <conditionalFormatting sqref="L60">
    <cfRule type="expression" dxfId="1177" priority="1190" stopIfTrue="1">
      <formula>$F$22&lt;$D$20</formula>
    </cfRule>
  </conditionalFormatting>
  <conditionalFormatting sqref="L60">
    <cfRule type="expression" dxfId="1176" priority="1189" stopIfTrue="1">
      <formula>$F$22&lt;$D$20</formula>
    </cfRule>
  </conditionalFormatting>
  <conditionalFormatting sqref="L60:L62">
    <cfRule type="expression" dxfId="1175" priority="1188" stopIfTrue="1">
      <formula>$F$52&lt;$D$50</formula>
    </cfRule>
  </conditionalFormatting>
  <conditionalFormatting sqref="L60:L62">
    <cfRule type="expression" dxfId="1174" priority="1187" stopIfTrue="1">
      <formula>$F$49&lt;$D$47</formula>
    </cfRule>
  </conditionalFormatting>
  <conditionalFormatting sqref="L60:L62">
    <cfRule type="expression" dxfId="1173" priority="1186" stopIfTrue="1">
      <formula>$F$41&lt;$D$39</formula>
    </cfRule>
  </conditionalFormatting>
  <conditionalFormatting sqref="L60:L62">
    <cfRule type="expression" dxfId="1172" priority="1185" stopIfTrue="1">
      <formula>$F$38&lt;$D$36</formula>
    </cfRule>
  </conditionalFormatting>
  <conditionalFormatting sqref="L60:L62">
    <cfRule type="expression" dxfId="1171" priority="1184" stopIfTrue="1">
      <formula>$F$35&lt;$D$33</formula>
    </cfRule>
  </conditionalFormatting>
  <conditionalFormatting sqref="L60:L62">
    <cfRule type="expression" dxfId="1170" priority="1183" stopIfTrue="1">
      <formula>$F$32&lt;$D$30</formula>
    </cfRule>
  </conditionalFormatting>
  <conditionalFormatting sqref="L60:L62">
    <cfRule type="expression" dxfId="1169" priority="1182" stopIfTrue="1">
      <formula>$F$29&lt;$D$27</formula>
    </cfRule>
  </conditionalFormatting>
  <conditionalFormatting sqref="L60">
    <cfRule type="expression" dxfId="1168" priority="1181" stopIfTrue="1">
      <formula>$F$26&lt;$D$24</formula>
    </cfRule>
  </conditionalFormatting>
  <conditionalFormatting sqref="L60">
    <cfRule type="expression" dxfId="1167" priority="1180" stopIfTrue="1">
      <formula>$F$22&lt;$D$20</formula>
    </cfRule>
  </conditionalFormatting>
  <conditionalFormatting sqref="L60">
    <cfRule type="expression" dxfId="1166" priority="1179" stopIfTrue="1">
      <formula>$F$22&lt;$D$20</formula>
    </cfRule>
  </conditionalFormatting>
  <conditionalFormatting sqref="L60:L62">
    <cfRule type="expression" dxfId="1165" priority="1178" stopIfTrue="1">
      <formula>$F$35&lt;$D$33</formula>
    </cfRule>
  </conditionalFormatting>
  <conditionalFormatting sqref="L60:L62">
    <cfRule type="expression" dxfId="1164" priority="1177" stopIfTrue="1">
      <formula>$F$32&lt;$D$30</formula>
    </cfRule>
  </conditionalFormatting>
  <conditionalFormatting sqref="L60:L62">
    <cfRule type="expression" dxfId="1163" priority="1176" stopIfTrue="1">
      <formula>$F$29&lt;$D$27</formula>
    </cfRule>
  </conditionalFormatting>
  <conditionalFormatting sqref="L60">
    <cfRule type="expression" dxfId="1162" priority="1175" stopIfTrue="1">
      <formula>$F$26&lt;$D$24</formula>
    </cfRule>
  </conditionalFormatting>
  <conditionalFormatting sqref="L60">
    <cfRule type="expression" dxfId="1161" priority="1174" stopIfTrue="1">
      <formula>$F$22&lt;$D$20</formula>
    </cfRule>
  </conditionalFormatting>
  <conditionalFormatting sqref="L60">
    <cfRule type="expression" dxfId="1160" priority="1173" stopIfTrue="1">
      <formula>$F$22&lt;$D$20</formula>
    </cfRule>
  </conditionalFormatting>
  <conditionalFormatting sqref="L60:L62">
    <cfRule type="expression" dxfId="1159" priority="1172" stopIfTrue="1">
      <formula>$F$35&lt;$D$33</formula>
    </cfRule>
  </conditionalFormatting>
  <conditionalFormatting sqref="L60:L62">
    <cfRule type="expression" dxfId="1158" priority="1171" stopIfTrue="1">
      <formula>$F$32&lt;$D$30</formula>
    </cfRule>
  </conditionalFormatting>
  <conditionalFormatting sqref="L60:L62">
    <cfRule type="expression" dxfId="1157" priority="1170" stopIfTrue="1">
      <formula>$F$29&lt;$D$27</formula>
    </cfRule>
  </conditionalFormatting>
  <conditionalFormatting sqref="L60">
    <cfRule type="expression" dxfId="1156" priority="1169" stopIfTrue="1">
      <formula>$F$26&lt;$D$24</formula>
    </cfRule>
  </conditionalFormatting>
  <conditionalFormatting sqref="L60">
    <cfRule type="expression" dxfId="1155" priority="1168" stopIfTrue="1">
      <formula>$F$22&lt;$D$20</formula>
    </cfRule>
  </conditionalFormatting>
  <conditionalFormatting sqref="L60">
    <cfRule type="expression" dxfId="1154" priority="1167" stopIfTrue="1">
      <formula>$F$22&lt;$D$20</formula>
    </cfRule>
  </conditionalFormatting>
  <conditionalFormatting sqref="L60:L62">
    <cfRule type="expression" dxfId="1153" priority="1166" stopIfTrue="1">
      <formula>$F$35&lt;$D$33</formula>
    </cfRule>
  </conditionalFormatting>
  <conditionalFormatting sqref="L60:L62">
    <cfRule type="expression" dxfId="1152" priority="1165" stopIfTrue="1">
      <formula>$F$32&lt;$D$30</formula>
    </cfRule>
  </conditionalFormatting>
  <conditionalFormatting sqref="L60:L62">
    <cfRule type="expression" dxfId="1151" priority="1164" stopIfTrue="1">
      <formula>$F$29&lt;$D$27</formula>
    </cfRule>
  </conditionalFormatting>
  <conditionalFormatting sqref="L60">
    <cfRule type="expression" dxfId="1150" priority="1163" stopIfTrue="1">
      <formula>$F$26&lt;$D$24</formula>
    </cfRule>
  </conditionalFormatting>
  <conditionalFormatting sqref="L60">
    <cfRule type="expression" dxfId="1149" priority="1162" stopIfTrue="1">
      <formula>$F$22&lt;$D$20</formula>
    </cfRule>
  </conditionalFormatting>
  <conditionalFormatting sqref="L60">
    <cfRule type="expression" dxfId="1148" priority="1161" stopIfTrue="1">
      <formula>$F$22&lt;$D$20</formula>
    </cfRule>
  </conditionalFormatting>
  <conditionalFormatting sqref="L60:L62">
    <cfRule type="expression" dxfId="1147" priority="1160" stopIfTrue="1">
      <formula>$F$35&lt;$D$33</formula>
    </cfRule>
  </conditionalFormatting>
  <conditionalFormatting sqref="L60:L62">
    <cfRule type="expression" dxfId="1146" priority="1159" stopIfTrue="1">
      <formula>$F$32&lt;$D$30</formula>
    </cfRule>
  </conditionalFormatting>
  <conditionalFormatting sqref="L60:L62">
    <cfRule type="expression" dxfId="1145" priority="1158" stopIfTrue="1">
      <formula>$F$29&lt;$D$27</formula>
    </cfRule>
  </conditionalFormatting>
  <conditionalFormatting sqref="L60">
    <cfRule type="expression" dxfId="1144" priority="1157" stopIfTrue="1">
      <formula>$F$26&lt;$D$24</formula>
    </cfRule>
  </conditionalFormatting>
  <conditionalFormatting sqref="L60">
    <cfRule type="expression" dxfId="1143" priority="1156" stopIfTrue="1">
      <formula>$F$22&lt;$D$20</formula>
    </cfRule>
  </conditionalFormatting>
  <conditionalFormatting sqref="L60">
    <cfRule type="expression" dxfId="1142" priority="1155" stopIfTrue="1">
      <formula>$F$22&lt;$D$20</formula>
    </cfRule>
  </conditionalFormatting>
  <conditionalFormatting sqref="L60:L62">
    <cfRule type="expression" dxfId="1141" priority="1154" stopIfTrue="1">
      <formula>$F$49&lt;$D$47</formula>
    </cfRule>
  </conditionalFormatting>
  <conditionalFormatting sqref="L60:L62">
    <cfRule type="expression" dxfId="1140" priority="1153" stopIfTrue="1">
      <formula>$F$41&lt;$D$39</formula>
    </cfRule>
  </conditionalFormatting>
  <conditionalFormatting sqref="L60:L62">
    <cfRule type="expression" dxfId="1139" priority="1152" stopIfTrue="1">
      <formula>$F$38&lt;$D$36</formula>
    </cfRule>
  </conditionalFormatting>
  <conditionalFormatting sqref="L60:L62">
    <cfRule type="expression" dxfId="1138" priority="1151" stopIfTrue="1">
      <formula>$F$35&lt;$D$33</formula>
    </cfRule>
  </conditionalFormatting>
  <conditionalFormatting sqref="L60:L62">
    <cfRule type="expression" dxfId="1137" priority="1150" stopIfTrue="1">
      <formula>$F$32&lt;$D$30</formula>
    </cfRule>
  </conditionalFormatting>
  <conditionalFormatting sqref="L60:L62">
    <cfRule type="expression" dxfId="1136" priority="1149" stopIfTrue="1">
      <formula>$F$29&lt;$D$27</formula>
    </cfRule>
  </conditionalFormatting>
  <conditionalFormatting sqref="L60">
    <cfRule type="expression" dxfId="1135" priority="1148" stopIfTrue="1">
      <formula>$F$26&lt;$D$24</formula>
    </cfRule>
  </conditionalFormatting>
  <conditionalFormatting sqref="L60">
    <cfRule type="expression" dxfId="1134" priority="1147" stopIfTrue="1">
      <formula>$F$22&lt;$D$20</formula>
    </cfRule>
  </conditionalFormatting>
  <conditionalFormatting sqref="L60">
    <cfRule type="expression" dxfId="1133" priority="1146" stopIfTrue="1">
      <formula>$F$22&lt;$D$20</formula>
    </cfRule>
  </conditionalFormatting>
  <conditionalFormatting sqref="L60:L62">
    <cfRule type="expression" dxfId="1132" priority="1145" stopIfTrue="1">
      <formula>$F$35&lt;$D$33</formula>
    </cfRule>
  </conditionalFormatting>
  <conditionalFormatting sqref="L60:L62">
    <cfRule type="expression" dxfId="1131" priority="1144" stopIfTrue="1">
      <formula>$F$32&lt;$D$30</formula>
    </cfRule>
  </conditionalFormatting>
  <conditionalFormatting sqref="L60:L62">
    <cfRule type="expression" dxfId="1130" priority="1143" stopIfTrue="1">
      <formula>$F$29&lt;$D$27</formula>
    </cfRule>
  </conditionalFormatting>
  <conditionalFormatting sqref="L60">
    <cfRule type="expression" dxfId="1129" priority="1142" stopIfTrue="1">
      <formula>$F$26&lt;$D$24</formula>
    </cfRule>
  </conditionalFormatting>
  <conditionalFormatting sqref="L60">
    <cfRule type="expression" dxfId="1128" priority="1141" stopIfTrue="1">
      <formula>$F$22&lt;$D$20</formula>
    </cfRule>
  </conditionalFormatting>
  <conditionalFormatting sqref="L60">
    <cfRule type="expression" dxfId="1127" priority="1140" stopIfTrue="1">
      <formula>$F$22&lt;$D$20</formula>
    </cfRule>
  </conditionalFormatting>
  <conditionalFormatting sqref="L60:L62">
    <cfRule type="expression" dxfId="1126" priority="1139" stopIfTrue="1">
      <formula>$F$35&lt;$D$33</formula>
    </cfRule>
  </conditionalFormatting>
  <conditionalFormatting sqref="L60:L62">
    <cfRule type="expression" dxfId="1125" priority="1138" stopIfTrue="1">
      <formula>$F$32&lt;$D$30</formula>
    </cfRule>
  </conditionalFormatting>
  <conditionalFormatting sqref="L60:L62">
    <cfRule type="expression" dxfId="1124" priority="1137" stopIfTrue="1">
      <formula>$F$29&lt;$D$27</formula>
    </cfRule>
  </conditionalFormatting>
  <conditionalFormatting sqref="L60">
    <cfRule type="expression" dxfId="1123" priority="1136" stopIfTrue="1">
      <formula>$F$26&lt;$D$24</formula>
    </cfRule>
  </conditionalFormatting>
  <conditionalFormatting sqref="L60">
    <cfRule type="expression" dxfId="1122" priority="1135" stopIfTrue="1">
      <formula>$F$22&lt;$D$20</formula>
    </cfRule>
  </conditionalFormatting>
  <conditionalFormatting sqref="L60">
    <cfRule type="expression" dxfId="1121" priority="1134" stopIfTrue="1">
      <formula>$F$22&lt;$D$20</formula>
    </cfRule>
  </conditionalFormatting>
  <conditionalFormatting sqref="L60:L62">
    <cfRule type="expression" dxfId="1120" priority="1133" stopIfTrue="1">
      <formula>$F$35&lt;$D$33</formula>
    </cfRule>
  </conditionalFormatting>
  <conditionalFormatting sqref="L60:L62">
    <cfRule type="expression" dxfId="1119" priority="1132" stopIfTrue="1">
      <formula>$F$32&lt;$D$30</formula>
    </cfRule>
  </conditionalFormatting>
  <conditionalFormatting sqref="L60:L62">
    <cfRule type="expression" dxfId="1118" priority="1131" stopIfTrue="1">
      <formula>$F$29&lt;$D$27</formula>
    </cfRule>
  </conditionalFormatting>
  <conditionalFormatting sqref="L60">
    <cfRule type="expression" dxfId="1117" priority="1130" stopIfTrue="1">
      <formula>$F$26&lt;$D$24</formula>
    </cfRule>
  </conditionalFormatting>
  <conditionalFormatting sqref="L60">
    <cfRule type="expression" dxfId="1116" priority="1129" stopIfTrue="1">
      <formula>$F$22&lt;$D$20</formula>
    </cfRule>
  </conditionalFormatting>
  <conditionalFormatting sqref="L60">
    <cfRule type="expression" dxfId="1115" priority="1128" stopIfTrue="1">
      <formula>$F$22&lt;$D$20</formula>
    </cfRule>
  </conditionalFormatting>
  <conditionalFormatting sqref="L60:L62">
    <cfRule type="expression" dxfId="1114" priority="1127" stopIfTrue="1">
      <formula>$F$35&lt;$D$33</formula>
    </cfRule>
  </conditionalFormatting>
  <conditionalFormatting sqref="L60:L62">
    <cfRule type="expression" dxfId="1113" priority="1126" stopIfTrue="1">
      <formula>$F$32&lt;$D$30</formula>
    </cfRule>
  </conditionalFormatting>
  <conditionalFormatting sqref="L60:L62">
    <cfRule type="expression" dxfId="1112" priority="1125" stopIfTrue="1">
      <formula>$F$29&lt;$D$27</formula>
    </cfRule>
  </conditionalFormatting>
  <conditionalFormatting sqref="L60">
    <cfRule type="expression" dxfId="1111" priority="1124" stopIfTrue="1">
      <formula>$F$26&lt;$D$24</formula>
    </cfRule>
  </conditionalFormatting>
  <conditionalFormatting sqref="L60">
    <cfRule type="expression" dxfId="1110" priority="1123" stopIfTrue="1">
      <formula>$F$22&lt;$D$20</formula>
    </cfRule>
  </conditionalFormatting>
  <conditionalFormatting sqref="L60">
    <cfRule type="expression" dxfId="1109" priority="1122" stopIfTrue="1">
      <formula>$F$22&lt;$D$20</formula>
    </cfRule>
  </conditionalFormatting>
  <conditionalFormatting sqref="L60:L62">
    <cfRule type="expression" dxfId="1108" priority="1121" stopIfTrue="1">
      <formula>$F$52&lt;$D$50</formula>
    </cfRule>
  </conditionalFormatting>
  <conditionalFormatting sqref="L60:L62">
    <cfRule type="expression" dxfId="1107" priority="1120" stopIfTrue="1">
      <formula>$F$49&lt;$D$47</formula>
    </cfRule>
  </conditionalFormatting>
  <conditionalFormatting sqref="L60:L62">
    <cfRule type="expression" dxfId="1106" priority="1119" stopIfTrue="1">
      <formula>$F$41&lt;$D$39</formula>
    </cfRule>
  </conditionalFormatting>
  <conditionalFormatting sqref="L60:L62">
    <cfRule type="expression" dxfId="1105" priority="1118" stopIfTrue="1">
      <formula>$F$38&lt;$D$36</formula>
    </cfRule>
  </conditionalFormatting>
  <conditionalFormatting sqref="L60:L62">
    <cfRule type="expression" dxfId="1104" priority="1117" stopIfTrue="1">
      <formula>$F$35&lt;$D$33</formula>
    </cfRule>
  </conditionalFormatting>
  <conditionalFormatting sqref="L60:L62">
    <cfRule type="expression" dxfId="1103" priority="1116" stopIfTrue="1">
      <formula>$F$32&lt;$D$30</formula>
    </cfRule>
  </conditionalFormatting>
  <conditionalFormatting sqref="L60:L62">
    <cfRule type="expression" dxfId="1102" priority="1115" stopIfTrue="1">
      <formula>$F$29&lt;$D$27</formula>
    </cfRule>
  </conditionalFormatting>
  <conditionalFormatting sqref="L60">
    <cfRule type="expression" dxfId="1101" priority="1114" stopIfTrue="1">
      <formula>$F$26&lt;$D$24</formula>
    </cfRule>
  </conditionalFormatting>
  <conditionalFormatting sqref="L60">
    <cfRule type="expression" dxfId="1100" priority="1113" stopIfTrue="1">
      <formula>$F$22&lt;$D$20</formula>
    </cfRule>
  </conditionalFormatting>
  <conditionalFormatting sqref="L60">
    <cfRule type="expression" dxfId="1099" priority="1112" stopIfTrue="1">
      <formula>$F$22&lt;$D$20</formula>
    </cfRule>
  </conditionalFormatting>
  <conditionalFormatting sqref="L60:L62">
    <cfRule type="expression" dxfId="1098" priority="1111" stopIfTrue="1">
      <formula>$F$35&lt;$D$33</formula>
    </cfRule>
  </conditionalFormatting>
  <conditionalFormatting sqref="L60:L62">
    <cfRule type="expression" dxfId="1097" priority="1110" stopIfTrue="1">
      <formula>$F$32&lt;$D$30</formula>
    </cfRule>
  </conditionalFormatting>
  <conditionalFormatting sqref="L60:L62">
    <cfRule type="expression" dxfId="1096" priority="1109" stopIfTrue="1">
      <formula>$F$29&lt;$D$27</formula>
    </cfRule>
  </conditionalFormatting>
  <conditionalFormatting sqref="L60">
    <cfRule type="expression" dxfId="1095" priority="1108" stopIfTrue="1">
      <formula>$F$26&lt;$D$24</formula>
    </cfRule>
  </conditionalFormatting>
  <conditionalFormatting sqref="L60">
    <cfRule type="expression" dxfId="1094" priority="1107" stopIfTrue="1">
      <formula>$F$22&lt;$D$20</formula>
    </cfRule>
  </conditionalFormatting>
  <conditionalFormatting sqref="L60">
    <cfRule type="expression" dxfId="1093" priority="1106" stopIfTrue="1">
      <formula>$F$22&lt;$D$20</formula>
    </cfRule>
  </conditionalFormatting>
  <conditionalFormatting sqref="L60:L62">
    <cfRule type="expression" dxfId="1092" priority="1105" stopIfTrue="1">
      <formula>$F$35&lt;$D$33</formula>
    </cfRule>
  </conditionalFormatting>
  <conditionalFormatting sqref="L60:L62">
    <cfRule type="expression" dxfId="1091" priority="1104" stopIfTrue="1">
      <formula>$F$32&lt;$D$30</formula>
    </cfRule>
  </conditionalFormatting>
  <conditionalFormatting sqref="L60:L62">
    <cfRule type="expression" dxfId="1090" priority="1103" stopIfTrue="1">
      <formula>$F$29&lt;$D$27</formula>
    </cfRule>
  </conditionalFormatting>
  <conditionalFormatting sqref="L60">
    <cfRule type="expression" dxfId="1089" priority="1102" stopIfTrue="1">
      <formula>$F$26&lt;$D$24</formula>
    </cfRule>
  </conditionalFormatting>
  <conditionalFormatting sqref="L60">
    <cfRule type="expression" dxfId="1088" priority="1101" stopIfTrue="1">
      <formula>$F$22&lt;$D$20</formula>
    </cfRule>
  </conditionalFormatting>
  <conditionalFormatting sqref="L60">
    <cfRule type="expression" dxfId="1087" priority="1100" stopIfTrue="1">
      <formula>$F$22&lt;$D$20</formula>
    </cfRule>
  </conditionalFormatting>
  <conditionalFormatting sqref="L60:L62">
    <cfRule type="expression" dxfId="1086" priority="1099" stopIfTrue="1">
      <formula>$F$35&lt;$D$33</formula>
    </cfRule>
  </conditionalFormatting>
  <conditionalFormatting sqref="L60:L62">
    <cfRule type="expression" dxfId="1085" priority="1098" stopIfTrue="1">
      <formula>$F$32&lt;$D$30</formula>
    </cfRule>
  </conditionalFormatting>
  <conditionalFormatting sqref="L60:L62">
    <cfRule type="expression" dxfId="1084" priority="1097" stopIfTrue="1">
      <formula>$F$29&lt;$D$27</formula>
    </cfRule>
  </conditionalFormatting>
  <conditionalFormatting sqref="L60">
    <cfRule type="expression" dxfId="1083" priority="1096" stopIfTrue="1">
      <formula>$F$26&lt;$D$24</formula>
    </cfRule>
  </conditionalFormatting>
  <conditionalFormatting sqref="L60">
    <cfRule type="expression" dxfId="1082" priority="1095" stopIfTrue="1">
      <formula>$F$22&lt;$D$20</formula>
    </cfRule>
  </conditionalFormatting>
  <conditionalFormatting sqref="L60">
    <cfRule type="expression" dxfId="1081" priority="1094" stopIfTrue="1">
      <formula>$F$22&lt;$D$20</formula>
    </cfRule>
  </conditionalFormatting>
  <conditionalFormatting sqref="L60:L62">
    <cfRule type="expression" dxfId="1080" priority="1093" stopIfTrue="1">
      <formula>$F$35&lt;$D$33</formula>
    </cfRule>
  </conditionalFormatting>
  <conditionalFormatting sqref="L60:L62">
    <cfRule type="expression" dxfId="1079" priority="1092" stopIfTrue="1">
      <formula>$F$32&lt;$D$30</formula>
    </cfRule>
  </conditionalFormatting>
  <conditionalFormatting sqref="L60:L62">
    <cfRule type="expression" dxfId="1078" priority="1091" stopIfTrue="1">
      <formula>$F$29&lt;$D$27</formula>
    </cfRule>
  </conditionalFormatting>
  <conditionalFormatting sqref="L60">
    <cfRule type="expression" dxfId="1077" priority="1090" stopIfTrue="1">
      <formula>$F$26&lt;$D$24</formula>
    </cfRule>
  </conditionalFormatting>
  <conditionalFormatting sqref="L60">
    <cfRule type="expression" dxfId="1076" priority="1089" stopIfTrue="1">
      <formula>$F$22&lt;$D$20</formula>
    </cfRule>
  </conditionalFormatting>
  <conditionalFormatting sqref="L60">
    <cfRule type="expression" dxfId="1075" priority="1088" stopIfTrue="1">
      <formula>$F$22&lt;$D$20</formula>
    </cfRule>
  </conditionalFormatting>
  <conditionalFormatting sqref="L63:L65">
    <cfRule type="expression" dxfId="1074" priority="1087" stopIfTrue="1">
      <formula>$F$62&lt;$D$60</formula>
    </cfRule>
  </conditionalFormatting>
  <conditionalFormatting sqref="L63:L65">
    <cfRule type="expression" dxfId="1073" priority="1086" stopIfTrue="1">
      <formula>$F$58&lt;$D$56</formula>
    </cfRule>
  </conditionalFormatting>
  <conditionalFormatting sqref="L63:L65">
    <cfRule type="expression" dxfId="1072" priority="1085" stopIfTrue="1">
      <formula>$F$55&lt;$D$53</formula>
    </cfRule>
  </conditionalFormatting>
  <conditionalFormatting sqref="L63:L65">
    <cfRule type="expression" dxfId="1071" priority="1084" stopIfTrue="1">
      <formula>$F$52&lt;$D$50</formula>
    </cfRule>
  </conditionalFormatting>
  <conditionalFormatting sqref="L63:L65">
    <cfRule type="expression" dxfId="1070" priority="1083" stopIfTrue="1">
      <formula>$F$49&lt;$D$47</formula>
    </cfRule>
  </conditionalFormatting>
  <conditionalFormatting sqref="L63:L65">
    <cfRule type="expression" dxfId="1069" priority="1082" stopIfTrue="1">
      <formula>$F$41&lt;$D$39</formula>
    </cfRule>
  </conditionalFormatting>
  <conditionalFormatting sqref="L63:L65">
    <cfRule type="expression" dxfId="1068" priority="1081" stopIfTrue="1">
      <formula>$F$38&lt;$D$36</formula>
    </cfRule>
  </conditionalFormatting>
  <conditionalFormatting sqref="L63:L65">
    <cfRule type="expression" dxfId="1067" priority="1080" stopIfTrue="1">
      <formula>$F$35&lt;$D$33</formula>
    </cfRule>
  </conditionalFormatting>
  <conditionalFormatting sqref="L63:L65">
    <cfRule type="expression" dxfId="1066" priority="1079" stopIfTrue="1">
      <formula>$F$32&lt;$D$30</formula>
    </cfRule>
  </conditionalFormatting>
  <conditionalFormatting sqref="L63:L65">
    <cfRule type="expression" dxfId="1065" priority="1078" stopIfTrue="1">
      <formula>$F$29&lt;$D$27</formula>
    </cfRule>
  </conditionalFormatting>
  <conditionalFormatting sqref="L63">
    <cfRule type="expression" dxfId="1064" priority="1077" stopIfTrue="1">
      <formula>$F$26&lt;$D$24</formula>
    </cfRule>
  </conditionalFormatting>
  <conditionalFormatting sqref="L63">
    <cfRule type="expression" dxfId="1063" priority="1076" stopIfTrue="1">
      <formula>$F$22&lt;$D$20</formula>
    </cfRule>
  </conditionalFormatting>
  <conditionalFormatting sqref="L63">
    <cfRule type="expression" dxfId="1062" priority="1075" stopIfTrue="1">
      <formula>$F$22&lt;$D$20</formula>
    </cfRule>
  </conditionalFormatting>
  <conditionalFormatting sqref="L63:L65">
    <cfRule type="expression" dxfId="1061" priority="1074" stopIfTrue="1">
      <formula>$F$35&lt;$D$33</formula>
    </cfRule>
  </conditionalFormatting>
  <conditionalFormatting sqref="L63:L65">
    <cfRule type="expression" dxfId="1060" priority="1073" stopIfTrue="1">
      <formula>$F$32&lt;$D$30</formula>
    </cfRule>
  </conditionalFormatting>
  <conditionalFormatting sqref="L63:L65">
    <cfRule type="expression" dxfId="1059" priority="1072" stopIfTrue="1">
      <formula>$F$29&lt;$D$27</formula>
    </cfRule>
  </conditionalFormatting>
  <conditionalFormatting sqref="L63">
    <cfRule type="expression" dxfId="1058" priority="1071" stopIfTrue="1">
      <formula>$F$26&lt;$D$24</formula>
    </cfRule>
  </conditionalFormatting>
  <conditionalFormatting sqref="L63">
    <cfRule type="expression" dxfId="1057" priority="1070" stopIfTrue="1">
      <formula>$F$22&lt;$D$20</formula>
    </cfRule>
  </conditionalFormatting>
  <conditionalFormatting sqref="L63">
    <cfRule type="expression" dxfId="1056" priority="1069" stopIfTrue="1">
      <formula>$F$22&lt;$D$20</formula>
    </cfRule>
  </conditionalFormatting>
  <conditionalFormatting sqref="L63:L65">
    <cfRule type="expression" dxfId="1055" priority="1068" stopIfTrue="1">
      <formula>$F$35&lt;$D$33</formula>
    </cfRule>
  </conditionalFormatting>
  <conditionalFormatting sqref="L63:L65">
    <cfRule type="expression" dxfId="1054" priority="1067" stopIfTrue="1">
      <formula>$F$32&lt;$D$30</formula>
    </cfRule>
  </conditionalFormatting>
  <conditionalFormatting sqref="L63:L65">
    <cfRule type="expression" dxfId="1053" priority="1066" stopIfTrue="1">
      <formula>$F$29&lt;$D$27</formula>
    </cfRule>
  </conditionalFormatting>
  <conditionalFormatting sqref="L63">
    <cfRule type="expression" dxfId="1052" priority="1065" stopIfTrue="1">
      <formula>$F$26&lt;$D$24</formula>
    </cfRule>
  </conditionalFormatting>
  <conditionalFormatting sqref="L63">
    <cfRule type="expression" dxfId="1051" priority="1064" stopIfTrue="1">
      <formula>$F$22&lt;$D$20</formula>
    </cfRule>
  </conditionalFormatting>
  <conditionalFormatting sqref="L63">
    <cfRule type="expression" dxfId="1050" priority="1063" stopIfTrue="1">
      <formula>$F$22&lt;$D$20</formula>
    </cfRule>
  </conditionalFormatting>
  <conditionalFormatting sqref="L63:L65">
    <cfRule type="expression" dxfId="1049" priority="1062" stopIfTrue="1">
      <formula>$F$35&lt;$D$33</formula>
    </cfRule>
  </conditionalFormatting>
  <conditionalFormatting sqref="L63:L65">
    <cfRule type="expression" dxfId="1048" priority="1061" stopIfTrue="1">
      <formula>$F$32&lt;$D$30</formula>
    </cfRule>
  </conditionalFormatting>
  <conditionalFormatting sqref="L63:L65">
    <cfRule type="expression" dxfId="1047" priority="1060" stopIfTrue="1">
      <formula>$F$29&lt;$D$27</formula>
    </cfRule>
  </conditionalFormatting>
  <conditionalFormatting sqref="L63">
    <cfRule type="expression" dxfId="1046" priority="1059" stopIfTrue="1">
      <formula>$F$26&lt;$D$24</formula>
    </cfRule>
  </conditionalFormatting>
  <conditionalFormatting sqref="L63">
    <cfRule type="expression" dxfId="1045" priority="1058" stopIfTrue="1">
      <formula>$F$22&lt;$D$20</formula>
    </cfRule>
  </conditionalFormatting>
  <conditionalFormatting sqref="L63">
    <cfRule type="expression" dxfId="1044" priority="1057" stopIfTrue="1">
      <formula>$F$22&lt;$D$20</formula>
    </cfRule>
  </conditionalFormatting>
  <conditionalFormatting sqref="L63:L65">
    <cfRule type="expression" dxfId="1043" priority="1056" stopIfTrue="1">
      <formula>$F$35&lt;$D$33</formula>
    </cfRule>
  </conditionalFormatting>
  <conditionalFormatting sqref="L63:L65">
    <cfRule type="expression" dxfId="1042" priority="1055" stopIfTrue="1">
      <formula>$F$32&lt;$D$30</formula>
    </cfRule>
  </conditionalFormatting>
  <conditionalFormatting sqref="L63:L65">
    <cfRule type="expression" dxfId="1041" priority="1054" stopIfTrue="1">
      <formula>$F$29&lt;$D$27</formula>
    </cfRule>
  </conditionalFormatting>
  <conditionalFormatting sqref="L63">
    <cfRule type="expression" dxfId="1040" priority="1053" stopIfTrue="1">
      <formula>$F$26&lt;$D$24</formula>
    </cfRule>
  </conditionalFormatting>
  <conditionalFormatting sqref="L63">
    <cfRule type="expression" dxfId="1039" priority="1052" stopIfTrue="1">
      <formula>$F$22&lt;$D$20</formula>
    </cfRule>
  </conditionalFormatting>
  <conditionalFormatting sqref="L63">
    <cfRule type="expression" dxfId="1038" priority="1051" stopIfTrue="1">
      <formula>$F$22&lt;$D$20</formula>
    </cfRule>
  </conditionalFormatting>
  <conditionalFormatting sqref="L63:L65">
    <cfRule type="expression" dxfId="1037" priority="1050" stopIfTrue="1">
      <formula>$F$52&lt;$D$50</formula>
    </cfRule>
  </conditionalFormatting>
  <conditionalFormatting sqref="L63:L65">
    <cfRule type="expression" dxfId="1036" priority="1049" stopIfTrue="1">
      <formula>$F$49&lt;$D$47</formula>
    </cfRule>
  </conditionalFormatting>
  <conditionalFormatting sqref="L63:L65">
    <cfRule type="expression" dxfId="1035" priority="1048" stopIfTrue="1">
      <formula>$F$41&lt;$D$39</formula>
    </cfRule>
  </conditionalFormatting>
  <conditionalFormatting sqref="L63:L65">
    <cfRule type="expression" dxfId="1034" priority="1047" stopIfTrue="1">
      <formula>$F$38&lt;$D$36</formula>
    </cfRule>
  </conditionalFormatting>
  <conditionalFormatting sqref="L63:L65">
    <cfRule type="expression" dxfId="1033" priority="1046" stopIfTrue="1">
      <formula>$F$35&lt;$D$33</formula>
    </cfRule>
  </conditionalFormatting>
  <conditionalFormatting sqref="L63:L65">
    <cfRule type="expression" dxfId="1032" priority="1045" stopIfTrue="1">
      <formula>$F$32&lt;$D$30</formula>
    </cfRule>
  </conditionalFormatting>
  <conditionalFormatting sqref="L63:L65">
    <cfRule type="expression" dxfId="1031" priority="1044" stopIfTrue="1">
      <formula>$F$29&lt;$D$27</formula>
    </cfRule>
  </conditionalFormatting>
  <conditionalFormatting sqref="L63">
    <cfRule type="expression" dxfId="1030" priority="1043" stopIfTrue="1">
      <formula>$F$26&lt;$D$24</formula>
    </cfRule>
  </conditionalFormatting>
  <conditionalFormatting sqref="L63">
    <cfRule type="expression" dxfId="1029" priority="1042" stopIfTrue="1">
      <formula>$F$22&lt;$D$20</formula>
    </cfRule>
  </conditionalFormatting>
  <conditionalFormatting sqref="L63">
    <cfRule type="expression" dxfId="1028" priority="1041" stopIfTrue="1">
      <formula>$F$22&lt;$D$20</formula>
    </cfRule>
  </conditionalFormatting>
  <conditionalFormatting sqref="L63:L65">
    <cfRule type="expression" dxfId="1027" priority="1040" stopIfTrue="1">
      <formula>$F$35&lt;$D$33</formula>
    </cfRule>
  </conditionalFormatting>
  <conditionalFormatting sqref="L63:L65">
    <cfRule type="expression" dxfId="1026" priority="1039" stopIfTrue="1">
      <formula>$F$32&lt;$D$30</formula>
    </cfRule>
  </conditionalFormatting>
  <conditionalFormatting sqref="L63:L65">
    <cfRule type="expression" dxfId="1025" priority="1038" stopIfTrue="1">
      <formula>$F$29&lt;$D$27</formula>
    </cfRule>
  </conditionalFormatting>
  <conditionalFormatting sqref="L63">
    <cfRule type="expression" dxfId="1024" priority="1037" stopIfTrue="1">
      <formula>$F$26&lt;$D$24</formula>
    </cfRule>
  </conditionalFormatting>
  <conditionalFormatting sqref="L63">
    <cfRule type="expression" dxfId="1023" priority="1036" stopIfTrue="1">
      <formula>$F$22&lt;$D$20</formula>
    </cfRule>
  </conditionalFormatting>
  <conditionalFormatting sqref="L63">
    <cfRule type="expression" dxfId="1022" priority="1035" stopIfTrue="1">
      <formula>$F$22&lt;$D$20</formula>
    </cfRule>
  </conditionalFormatting>
  <conditionalFormatting sqref="L63:L65">
    <cfRule type="expression" dxfId="1021" priority="1034" stopIfTrue="1">
      <formula>$F$35&lt;$D$33</formula>
    </cfRule>
  </conditionalFormatting>
  <conditionalFormatting sqref="L63:L65">
    <cfRule type="expression" dxfId="1020" priority="1033" stopIfTrue="1">
      <formula>$F$32&lt;$D$30</formula>
    </cfRule>
  </conditionalFormatting>
  <conditionalFormatting sqref="L63:L65">
    <cfRule type="expression" dxfId="1019" priority="1032" stopIfTrue="1">
      <formula>$F$29&lt;$D$27</formula>
    </cfRule>
  </conditionalFormatting>
  <conditionalFormatting sqref="L63">
    <cfRule type="expression" dxfId="1018" priority="1031" stopIfTrue="1">
      <formula>$F$26&lt;$D$24</formula>
    </cfRule>
  </conditionalFormatting>
  <conditionalFormatting sqref="L63">
    <cfRule type="expression" dxfId="1017" priority="1030" stopIfTrue="1">
      <formula>$F$22&lt;$D$20</formula>
    </cfRule>
  </conditionalFormatting>
  <conditionalFormatting sqref="L63">
    <cfRule type="expression" dxfId="1016" priority="1029" stopIfTrue="1">
      <formula>$F$22&lt;$D$20</formula>
    </cfRule>
  </conditionalFormatting>
  <conditionalFormatting sqref="L63:L65">
    <cfRule type="expression" dxfId="1015" priority="1028" stopIfTrue="1">
      <formula>$F$35&lt;$D$33</formula>
    </cfRule>
  </conditionalFormatting>
  <conditionalFormatting sqref="L63:L65">
    <cfRule type="expression" dxfId="1014" priority="1027" stopIfTrue="1">
      <formula>$F$32&lt;$D$30</formula>
    </cfRule>
  </conditionalFormatting>
  <conditionalFormatting sqref="L63:L65">
    <cfRule type="expression" dxfId="1013" priority="1026" stopIfTrue="1">
      <formula>$F$29&lt;$D$27</formula>
    </cfRule>
  </conditionalFormatting>
  <conditionalFormatting sqref="L63">
    <cfRule type="expression" dxfId="1012" priority="1025" stopIfTrue="1">
      <formula>$F$26&lt;$D$24</formula>
    </cfRule>
  </conditionalFormatting>
  <conditionalFormatting sqref="L63">
    <cfRule type="expression" dxfId="1011" priority="1024" stopIfTrue="1">
      <formula>$F$22&lt;$D$20</formula>
    </cfRule>
  </conditionalFormatting>
  <conditionalFormatting sqref="L63">
    <cfRule type="expression" dxfId="1010" priority="1023" stopIfTrue="1">
      <formula>$F$22&lt;$D$20</formula>
    </cfRule>
  </conditionalFormatting>
  <conditionalFormatting sqref="L63:L65">
    <cfRule type="expression" dxfId="1009" priority="1022" stopIfTrue="1">
      <formula>$F$35&lt;$D$33</formula>
    </cfRule>
  </conditionalFormatting>
  <conditionalFormatting sqref="L63:L65">
    <cfRule type="expression" dxfId="1008" priority="1021" stopIfTrue="1">
      <formula>$F$32&lt;$D$30</formula>
    </cfRule>
  </conditionalFormatting>
  <conditionalFormatting sqref="L63:L65">
    <cfRule type="expression" dxfId="1007" priority="1020" stopIfTrue="1">
      <formula>$F$29&lt;$D$27</formula>
    </cfRule>
  </conditionalFormatting>
  <conditionalFormatting sqref="L63">
    <cfRule type="expression" dxfId="1006" priority="1019" stopIfTrue="1">
      <formula>$F$26&lt;$D$24</formula>
    </cfRule>
  </conditionalFormatting>
  <conditionalFormatting sqref="L63">
    <cfRule type="expression" dxfId="1005" priority="1018" stopIfTrue="1">
      <formula>$F$22&lt;$D$20</formula>
    </cfRule>
  </conditionalFormatting>
  <conditionalFormatting sqref="L63">
    <cfRule type="expression" dxfId="1004" priority="1017" stopIfTrue="1">
      <formula>$F$22&lt;$D$20</formula>
    </cfRule>
  </conditionalFormatting>
  <conditionalFormatting sqref="L63:L65">
    <cfRule type="expression" dxfId="1003" priority="1016" stopIfTrue="1">
      <formula>$F$52&lt;$D$50</formula>
    </cfRule>
  </conditionalFormatting>
  <conditionalFormatting sqref="L63:L65">
    <cfRule type="expression" dxfId="1002" priority="1015" stopIfTrue="1">
      <formula>$F$49&lt;$D$47</formula>
    </cfRule>
  </conditionalFormatting>
  <conditionalFormatting sqref="L63:L65">
    <cfRule type="expression" dxfId="1001" priority="1014" stopIfTrue="1">
      <formula>$F$41&lt;$D$39</formula>
    </cfRule>
  </conditionalFormatting>
  <conditionalFormatting sqref="L63:L65">
    <cfRule type="expression" dxfId="1000" priority="1013" stopIfTrue="1">
      <formula>$F$38&lt;$D$36</formula>
    </cfRule>
  </conditionalFormatting>
  <conditionalFormatting sqref="L63:L65">
    <cfRule type="expression" dxfId="999" priority="1012" stopIfTrue="1">
      <formula>$F$35&lt;$D$33</formula>
    </cfRule>
  </conditionalFormatting>
  <conditionalFormatting sqref="L63:L65">
    <cfRule type="expression" dxfId="998" priority="1011" stopIfTrue="1">
      <formula>$F$32&lt;$D$30</formula>
    </cfRule>
  </conditionalFormatting>
  <conditionalFormatting sqref="L63:L65">
    <cfRule type="expression" dxfId="997" priority="1010" stopIfTrue="1">
      <formula>$F$29&lt;$D$27</formula>
    </cfRule>
  </conditionalFormatting>
  <conditionalFormatting sqref="L63">
    <cfRule type="expression" dxfId="996" priority="1009" stopIfTrue="1">
      <formula>$F$26&lt;$D$24</formula>
    </cfRule>
  </conditionalFormatting>
  <conditionalFormatting sqref="L63">
    <cfRule type="expression" dxfId="995" priority="1008" stopIfTrue="1">
      <formula>$F$22&lt;$D$20</formula>
    </cfRule>
  </conditionalFormatting>
  <conditionalFormatting sqref="L63">
    <cfRule type="expression" dxfId="994" priority="1007" stopIfTrue="1">
      <formula>$F$22&lt;$D$20</formula>
    </cfRule>
  </conditionalFormatting>
  <conditionalFormatting sqref="L63:L65">
    <cfRule type="expression" dxfId="993" priority="1006" stopIfTrue="1">
      <formula>$F$35&lt;$D$33</formula>
    </cfRule>
  </conditionalFormatting>
  <conditionalFormatting sqref="L63:L65">
    <cfRule type="expression" dxfId="992" priority="1005" stopIfTrue="1">
      <formula>$F$32&lt;$D$30</formula>
    </cfRule>
  </conditionalFormatting>
  <conditionalFormatting sqref="L63:L65">
    <cfRule type="expression" dxfId="991" priority="1004" stopIfTrue="1">
      <formula>$F$29&lt;$D$27</formula>
    </cfRule>
  </conditionalFormatting>
  <conditionalFormatting sqref="L63">
    <cfRule type="expression" dxfId="990" priority="1003" stopIfTrue="1">
      <formula>$F$26&lt;$D$24</formula>
    </cfRule>
  </conditionalFormatting>
  <conditionalFormatting sqref="L63">
    <cfRule type="expression" dxfId="989" priority="1002" stopIfTrue="1">
      <formula>$F$22&lt;$D$20</formula>
    </cfRule>
  </conditionalFormatting>
  <conditionalFormatting sqref="L63">
    <cfRule type="expression" dxfId="988" priority="1001" stopIfTrue="1">
      <formula>$F$22&lt;$D$20</formula>
    </cfRule>
  </conditionalFormatting>
  <conditionalFormatting sqref="L63:L65">
    <cfRule type="expression" dxfId="987" priority="1000" stopIfTrue="1">
      <formula>$F$35&lt;$D$33</formula>
    </cfRule>
  </conditionalFormatting>
  <conditionalFormatting sqref="L63:L65">
    <cfRule type="expression" dxfId="986" priority="999" stopIfTrue="1">
      <formula>$F$32&lt;$D$30</formula>
    </cfRule>
  </conditionalFormatting>
  <conditionalFormatting sqref="L63:L65">
    <cfRule type="expression" dxfId="985" priority="998" stopIfTrue="1">
      <formula>$F$29&lt;$D$27</formula>
    </cfRule>
  </conditionalFormatting>
  <conditionalFormatting sqref="L63">
    <cfRule type="expression" dxfId="984" priority="997" stopIfTrue="1">
      <formula>$F$26&lt;$D$24</formula>
    </cfRule>
  </conditionalFormatting>
  <conditionalFormatting sqref="L63">
    <cfRule type="expression" dxfId="983" priority="996" stopIfTrue="1">
      <formula>$F$22&lt;$D$20</formula>
    </cfRule>
  </conditionalFormatting>
  <conditionalFormatting sqref="L63">
    <cfRule type="expression" dxfId="982" priority="995" stopIfTrue="1">
      <formula>$F$22&lt;$D$20</formula>
    </cfRule>
  </conditionalFormatting>
  <conditionalFormatting sqref="L63:L65">
    <cfRule type="expression" dxfId="981" priority="994" stopIfTrue="1">
      <formula>$F$35&lt;$D$33</formula>
    </cfRule>
  </conditionalFormatting>
  <conditionalFormatting sqref="L63:L65">
    <cfRule type="expression" dxfId="980" priority="993" stopIfTrue="1">
      <formula>$F$32&lt;$D$30</formula>
    </cfRule>
  </conditionalFormatting>
  <conditionalFormatting sqref="L63:L65">
    <cfRule type="expression" dxfId="979" priority="992" stopIfTrue="1">
      <formula>$F$29&lt;$D$27</formula>
    </cfRule>
  </conditionalFormatting>
  <conditionalFormatting sqref="L63">
    <cfRule type="expression" dxfId="978" priority="991" stopIfTrue="1">
      <formula>$F$26&lt;$D$24</formula>
    </cfRule>
  </conditionalFormatting>
  <conditionalFormatting sqref="L63">
    <cfRule type="expression" dxfId="977" priority="990" stopIfTrue="1">
      <formula>$F$22&lt;$D$20</formula>
    </cfRule>
  </conditionalFormatting>
  <conditionalFormatting sqref="L63">
    <cfRule type="expression" dxfId="976" priority="989" stopIfTrue="1">
      <formula>$F$22&lt;$D$20</formula>
    </cfRule>
  </conditionalFormatting>
  <conditionalFormatting sqref="L63:L65">
    <cfRule type="expression" dxfId="975" priority="988" stopIfTrue="1">
      <formula>$F$35&lt;$D$33</formula>
    </cfRule>
  </conditionalFormatting>
  <conditionalFormatting sqref="L63:L65">
    <cfRule type="expression" dxfId="974" priority="987" stopIfTrue="1">
      <formula>$F$32&lt;$D$30</formula>
    </cfRule>
  </conditionalFormatting>
  <conditionalFormatting sqref="L63:L65">
    <cfRule type="expression" dxfId="973" priority="986" stopIfTrue="1">
      <formula>$F$29&lt;$D$27</formula>
    </cfRule>
  </conditionalFormatting>
  <conditionalFormatting sqref="L63">
    <cfRule type="expression" dxfId="972" priority="985" stopIfTrue="1">
      <formula>$F$26&lt;$D$24</formula>
    </cfRule>
  </conditionalFormatting>
  <conditionalFormatting sqref="L63">
    <cfRule type="expression" dxfId="971" priority="984" stopIfTrue="1">
      <formula>$F$22&lt;$D$20</formula>
    </cfRule>
  </conditionalFormatting>
  <conditionalFormatting sqref="L63">
    <cfRule type="expression" dxfId="970" priority="983" stopIfTrue="1">
      <formula>$F$22&lt;$D$20</formula>
    </cfRule>
  </conditionalFormatting>
  <conditionalFormatting sqref="L63:L65">
    <cfRule type="expression" dxfId="969" priority="982" stopIfTrue="1">
      <formula>$F$52&lt;$D$50</formula>
    </cfRule>
  </conditionalFormatting>
  <conditionalFormatting sqref="L63:L65">
    <cfRule type="expression" dxfId="968" priority="981" stopIfTrue="1">
      <formula>$F$49&lt;$D$47</formula>
    </cfRule>
  </conditionalFormatting>
  <conditionalFormatting sqref="L63:L65">
    <cfRule type="expression" dxfId="967" priority="980" stopIfTrue="1">
      <formula>$F$41&lt;$D$39</formula>
    </cfRule>
  </conditionalFormatting>
  <conditionalFormatting sqref="L63:L65">
    <cfRule type="expression" dxfId="966" priority="979" stopIfTrue="1">
      <formula>$F$38&lt;$D$36</formula>
    </cfRule>
  </conditionalFormatting>
  <conditionalFormatting sqref="L63:L65">
    <cfRule type="expression" dxfId="965" priority="978" stopIfTrue="1">
      <formula>$F$35&lt;$D$33</formula>
    </cfRule>
  </conditionalFormatting>
  <conditionalFormatting sqref="L63:L65">
    <cfRule type="expression" dxfId="964" priority="977" stopIfTrue="1">
      <formula>$F$32&lt;$D$30</formula>
    </cfRule>
  </conditionalFormatting>
  <conditionalFormatting sqref="L63:L65">
    <cfRule type="expression" dxfId="963" priority="976" stopIfTrue="1">
      <formula>$F$29&lt;$D$27</formula>
    </cfRule>
  </conditionalFormatting>
  <conditionalFormatting sqref="L63">
    <cfRule type="expression" dxfId="962" priority="975" stopIfTrue="1">
      <formula>$F$26&lt;$D$24</formula>
    </cfRule>
  </conditionalFormatting>
  <conditionalFormatting sqref="L63">
    <cfRule type="expression" dxfId="961" priority="974" stopIfTrue="1">
      <formula>$F$22&lt;$D$20</formula>
    </cfRule>
  </conditionalFormatting>
  <conditionalFormatting sqref="L63">
    <cfRule type="expression" dxfId="960" priority="973" stopIfTrue="1">
      <formula>$F$22&lt;$D$20</formula>
    </cfRule>
  </conditionalFormatting>
  <conditionalFormatting sqref="L63:L65">
    <cfRule type="expression" dxfId="959" priority="972" stopIfTrue="1">
      <formula>$F$35&lt;$D$33</formula>
    </cfRule>
  </conditionalFormatting>
  <conditionalFormatting sqref="L63:L65">
    <cfRule type="expression" dxfId="958" priority="971" stopIfTrue="1">
      <formula>$F$32&lt;$D$30</formula>
    </cfRule>
  </conditionalFormatting>
  <conditionalFormatting sqref="L63:L65">
    <cfRule type="expression" dxfId="957" priority="970" stopIfTrue="1">
      <formula>$F$29&lt;$D$27</formula>
    </cfRule>
  </conditionalFormatting>
  <conditionalFormatting sqref="L63">
    <cfRule type="expression" dxfId="956" priority="969" stopIfTrue="1">
      <formula>$F$26&lt;$D$24</formula>
    </cfRule>
  </conditionalFormatting>
  <conditionalFormatting sqref="L63">
    <cfRule type="expression" dxfId="955" priority="968" stopIfTrue="1">
      <formula>$F$22&lt;$D$20</formula>
    </cfRule>
  </conditionalFormatting>
  <conditionalFormatting sqref="L63">
    <cfRule type="expression" dxfId="954" priority="967" stopIfTrue="1">
      <formula>$F$22&lt;$D$20</formula>
    </cfRule>
  </conditionalFormatting>
  <conditionalFormatting sqref="L63:L65">
    <cfRule type="expression" dxfId="953" priority="966" stopIfTrue="1">
      <formula>$F$35&lt;$D$33</formula>
    </cfRule>
  </conditionalFormatting>
  <conditionalFormatting sqref="L63:L65">
    <cfRule type="expression" dxfId="952" priority="965" stopIfTrue="1">
      <formula>$F$32&lt;$D$30</formula>
    </cfRule>
  </conditionalFormatting>
  <conditionalFormatting sqref="L63:L65">
    <cfRule type="expression" dxfId="951" priority="964" stopIfTrue="1">
      <formula>$F$29&lt;$D$27</formula>
    </cfRule>
  </conditionalFormatting>
  <conditionalFormatting sqref="L63">
    <cfRule type="expression" dxfId="950" priority="963" stopIfTrue="1">
      <formula>$F$26&lt;$D$24</formula>
    </cfRule>
  </conditionalFormatting>
  <conditionalFormatting sqref="L63">
    <cfRule type="expression" dxfId="949" priority="962" stopIfTrue="1">
      <formula>$F$22&lt;$D$20</formula>
    </cfRule>
  </conditionalFormatting>
  <conditionalFormatting sqref="L63">
    <cfRule type="expression" dxfId="948" priority="961" stopIfTrue="1">
      <formula>$F$22&lt;$D$20</formula>
    </cfRule>
  </conditionalFormatting>
  <conditionalFormatting sqref="L63:L65">
    <cfRule type="expression" dxfId="947" priority="960" stopIfTrue="1">
      <formula>$F$35&lt;$D$33</formula>
    </cfRule>
  </conditionalFormatting>
  <conditionalFormatting sqref="L63:L65">
    <cfRule type="expression" dxfId="946" priority="959" stopIfTrue="1">
      <formula>$F$32&lt;$D$30</formula>
    </cfRule>
  </conditionalFormatting>
  <conditionalFormatting sqref="L63:L65">
    <cfRule type="expression" dxfId="945" priority="958" stopIfTrue="1">
      <formula>$F$29&lt;$D$27</formula>
    </cfRule>
  </conditionalFormatting>
  <conditionalFormatting sqref="L63">
    <cfRule type="expression" dxfId="944" priority="957" stopIfTrue="1">
      <formula>$F$26&lt;$D$24</formula>
    </cfRule>
  </conditionalFormatting>
  <conditionalFormatting sqref="L63">
    <cfRule type="expression" dxfId="943" priority="956" stopIfTrue="1">
      <formula>$F$22&lt;$D$20</formula>
    </cfRule>
  </conditionalFormatting>
  <conditionalFormatting sqref="L63">
    <cfRule type="expression" dxfId="942" priority="955" stopIfTrue="1">
      <formula>$F$22&lt;$D$20</formula>
    </cfRule>
  </conditionalFormatting>
  <conditionalFormatting sqref="L63:L65">
    <cfRule type="expression" dxfId="941" priority="954" stopIfTrue="1">
      <formula>$F$35&lt;$D$33</formula>
    </cfRule>
  </conditionalFormatting>
  <conditionalFormatting sqref="L63:L65">
    <cfRule type="expression" dxfId="940" priority="953" stopIfTrue="1">
      <formula>$F$32&lt;$D$30</formula>
    </cfRule>
  </conditionalFormatting>
  <conditionalFormatting sqref="L63:L65">
    <cfRule type="expression" dxfId="939" priority="952" stopIfTrue="1">
      <formula>$F$29&lt;$D$27</formula>
    </cfRule>
  </conditionalFormatting>
  <conditionalFormatting sqref="L63">
    <cfRule type="expression" dxfId="938" priority="951" stopIfTrue="1">
      <formula>$F$26&lt;$D$24</formula>
    </cfRule>
  </conditionalFormatting>
  <conditionalFormatting sqref="L63">
    <cfRule type="expression" dxfId="937" priority="950" stopIfTrue="1">
      <formula>$F$22&lt;$D$20</formula>
    </cfRule>
  </conditionalFormatting>
  <conditionalFormatting sqref="L63">
    <cfRule type="expression" dxfId="936" priority="949" stopIfTrue="1">
      <formula>$F$22&lt;$D$20</formula>
    </cfRule>
  </conditionalFormatting>
  <conditionalFormatting sqref="L63:L65">
    <cfRule type="expression" dxfId="935" priority="948" stopIfTrue="1">
      <formula>$F$49&lt;$D$47</formula>
    </cfRule>
  </conditionalFormatting>
  <conditionalFormatting sqref="L63:L65">
    <cfRule type="expression" dxfId="934" priority="947" stopIfTrue="1">
      <formula>$F$41&lt;$D$39</formula>
    </cfRule>
  </conditionalFormatting>
  <conditionalFormatting sqref="L63:L65">
    <cfRule type="expression" dxfId="933" priority="946" stopIfTrue="1">
      <formula>$F$38&lt;$D$36</formula>
    </cfRule>
  </conditionalFormatting>
  <conditionalFormatting sqref="L63:L65">
    <cfRule type="expression" dxfId="932" priority="945" stopIfTrue="1">
      <formula>$F$35&lt;$D$33</formula>
    </cfRule>
  </conditionalFormatting>
  <conditionalFormatting sqref="L63:L65">
    <cfRule type="expression" dxfId="931" priority="944" stopIfTrue="1">
      <formula>$F$32&lt;$D$30</formula>
    </cfRule>
  </conditionalFormatting>
  <conditionalFormatting sqref="L63:L65">
    <cfRule type="expression" dxfId="930" priority="943" stopIfTrue="1">
      <formula>$F$29&lt;$D$27</formula>
    </cfRule>
  </conditionalFormatting>
  <conditionalFormatting sqref="L63">
    <cfRule type="expression" dxfId="929" priority="942" stopIfTrue="1">
      <formula>$F$26&lt;$D$24</formula>
    </cfRule>
  </conditionalFormatting>
  <conditionalFormatting sqref="L63">
    <cfRule type="expression" dxfId="928" priority="941" stopIfTrue="1">
      <formula>$F$22&lt;$D$20</formula>
    </cfRule>
  </conditionalFormatting>
  <conditionalFormatting sqref="L63">
    <cfRule type="expression" dxfId="927" priority="940" stopIfTrue="1">
      <formula>$F$22&lt;$D$20</formula>
    </cfRule>
  </conditionalFormatting>
  <conditionalFormatting sqref="L63:L65">
    <cfRule type="expression" dxfId="926" priority="939" stopIfTrue="1">
      <formula>$F$35&lt;$D$33</formula>
    </cfRule>
  </conditionalFormatting>
  <conditionalFormatting sqref="L63:L65">
    <cfRule type="expression" dxfId="925" priority="938" stopIfTrue="1">
      <formula>$F$32&lt;$D$30</formula>
    </cfRule>
  </conditionalFormatting>
  <conditionalFormatting sqref="L63:L65">
    <cfRule type="expression" dxfId="924" priority="937" stopIfTrue="1">
      <formula>$F$29&lt;$D$27</formula>
    </cfRule>
  </conditionalFormatting>
  <conditionalFormatting sqref="L63">
    <cfRule type="expression" dxfId="923" priority="936" stopIfTrue="1">
      <formula>$F$26&lt;$D$24</formula>
    </cfRule>
  </conditionalFormatting>
  <conditionalFormatting sqref="L63">
    <cfRule type="expression" dxfId="922" priority="935" stopIfTrue="1">
      <formula>$F$22&lt;$D$20</formula>
    </cfRule>
  </conditionalFormatting>
  <conditionalFormatting sqref="L63">
    <cfRule type="expression" dxfId="921" priority="934" stopIfTrue="1">
      <formula>$F$22&lt;$D$20</formula>
    </cfRule>
  </conditionalFormatting>
  <conditionalFormatting sqref="L63:L65">
    <cfRule type="expression" dxfId="920" priority="933" stopIfTrue="1">
      <formula>$F$35&lt;$D$33</formula>
    </cfRule>
  </conditionalFormatting>
  <conditionalFormatting sqref="L63:L65">
    <cfRule type="expression" dxfId="919" priority="932" stopIfTrue="1">
      <formula>$F$32&lt;$D$30</formula>
    </cfRule>
  </conditionalFormatting>
  <conditionalFormatting sqref="L63:L65">
    <cfRule type="expression" dxfId="918" priority="931" stopIfTrue="1">
      <formula>$F$29&lt;$D$27</formula>
    </cfRule>
  </conditionalFormatting>
  <conditionalFormatting sqref="L63">
    <cfRule type="expression" dxfId="917" priority="930" stopIfTrue="1">
      <formula>$F$26&lt;$D$24</formula>
    </cfRule>
  </conditionalFormatting>
  <conditionalFormatting sqref="L63">
    <cfRule type="expression" dxfId="916" priority="929" stopIfTrue="1">
      <formula>$F$22&lt;$D$20</formula>
    </cfRule>
  </conditionalFormatting>
  <conditionalFormatting sqref="L63">
    <cfRule type="expression" dxfId="915" priority="928" stopIfTrue="1">
      <formula>$F$22&lt;$D$20</formula>
    </cfRule>
  </conditionalFormatting>
  <conditionalFormatting sqref="L63:L65">
    <cfRule type="expression" dxfId="914" priority="927" stopIfTrue="1">
      <formula>$F$35&lt;$D$33</formula>
    </cfRule>
  </conditionalFormatting>
  <conditionalFormatting sqref="L63:L65">
    <cfRule type="expression" dxfId="913" priority="926" stopIfTrue="1">
      <formula>$F$32&lt;$D$30</formula>
    </cfRule>
  </conditionalFormatting>
  <conditionalFormatting sqref="L63:L65">
    <cfRule type="expression" dxfId="912" priority="925" stopIfTrue="1">
      <formula>$F$29&lt;$D$27</formula>
    </cfRule>
  </conditionalFormatting>
  <conditionalFormatting sqref="L63">
    <cfRule type="expression" dxfId="911" priority="924" stopIfTrue="1">
      <formula>$F$26&lt;$D$24</formula>
    </cfRule>
  </conditionalFormatting>
  <conditionalFormatting sqref="L63">
    <cfRule type="expression" dxfId="910" priority="923" stopIfTrue="1">
      <formula>$F$22&lt;$D$20</formula>
    </cfRule>
  </conditionalFormatting>
  <conditionalFormatting sqref="L63">
    <cfRule type="expression" dxfId="909" priority="922" stopIfTrue="1">
      <formula>$F$22&lt;$D$20</formula>
    </cfRule>
  </conditionalFormatting>
  <conditionalFormatting sqref="L63:L65">
    <cfRule type="expression" dxfId="908" priority="921" stopIfTrue="1">
      <formula>$F$35&lt;$D$33</formula>
    </cfRule>
  </conditionalFormatting>
  <conditionalFormatting sqref="L63:L65">
    <cfRule type="expression" dxfId="907" priority="920" stopIfTrue="1">
      <formula>$F$32&lt;$D$30</formula>
    </cfRule>
  </conditionalFormatting>
  <conditionalFormatting sqref="L63:L65">
    <cfRule type="expression" dxfId="906" priority="919" stopIfTrue="1">
      <formula>$F$29&lt;$D$27</formula>
    </cfRule>
  </conditionalFormatting>
  <conditionalFormatting sqref="L63">
    <cfRule type="expression" dxfId="905" priority="918" stopIfTrue="1">
      <formula>$F$26&lt;$D$24</formula>
    </cfRule>
  </conditionalFormatting>
  <conditionalFormatting sqref="L63">
    <cfRule type="expression" dxfId="904" priority="917" stopIfTrue="1">
      <formula>$F$22&lt;$D$20</formula>
    </cfRule>
  </conditionalFormatting>
  <conditionalFormatting sqref="L63">
    <cfRule type="expression" dxfId="903" priority="916" stopIfTrue="1">
      <formula>$F$22&lt;$D$20</formula>
    </cfRule>
  </conditionalFormatting>
  <conditionalFormatting sqref="L63:L65">
    <cfRule type="expression" dxfId="902" priority="915" stopIfTrue="1">
      <formula>$F$52&lt;$D$50</formula>
    </cfRule>
  </conditionalFormatting>
  <conditionalFormatting sqref="L63:L65">
    <cfRule type="expression" dxfId="901" priority="914" stopIfTrue="1">
      <formula>$F$49&lt;$D$47</formula>
    </cfRule>
  </conditionalFormatting>
  <conditionalFormatting sqref="L63:L65">
    <cfRule type="expression" dxfId="900" priority="913" stopIfTrue="1">
      <formula>$F$41&lt;$D$39</formula>
    </cfRule>
  </conditionalFormatting>
  <conditionalFormatting sqref="L63:L65">
    <cfRule type="expression" dxfId="899" priority="912" stopIfTrue="1">
      <formula>$F$38&lt;$D$36</formula>
    </cfRule>
  </conditionalFormatting>
  <conditionalFormatting sqref="L63:L65">
    <cfRule type="expression" dxfId="898" priority="911" stopIfTrue="1">
      <formula>$F$35&lt;$D$33</formula>
    </cfRule>
  </conditionalFormatting>
  <conditionalFormatting sqref="L63:L65">
    <cfRule type="expression" dxfId="897" priority="910" stopIfTrue="1">
      <formula>$F$32&lt;$D$30</formula>
    </cfRule>
  </conditionalFormatting>
  <conditionalFormatting sqref="L63:L65">
    <cfRule type="expression" dxfId="896" priority="909" stopIfTrue="1">
      <formula>$F$29&lt;$D$27</formula>
    </cfRule>
  </conditionalFormatting>
  <conditionalFormatting sqref="L63">
    <cfRule type="expression" dxfId="895" priority="908" stopIfTrue="1">
      <formula>$F$26&lt;$D$24</formula>
    </cfRule>
  </conditionalFormatting>
  <conditionalFormatting sqref="L63">
    <cfRule type="expression" dxfId="894" priority="907" stopIfTrue="1">
      <formula>$F$22&lt;$D$20</formula>
    </cfRule>
  </conditionalFormatting>
  <conditionalFormatting sqref="L63">
    <cfRule type="expression" dxfId="893" priority="906" stopIfTrue="1">
      <formula>$F$22&lt;$D$20</formula>
    </cfRule>
  </conditionalFormatting>
  <conditionalFormatting sqref="L63:L65">
    <cfRule type="expression" dxfId="892" priority="905" stopIfTrue="1">
      <formula>$F$35&lt;$D$33</formula>
    </cfRule>
  </conditionalFormatting>
  <conditionalFormatting sqref="L63:L65">
    <cfRule type="expression" dxfId="891" priority="904" stopIfTrue="1">
      <formula>$F$32&lt;$D$30</formula>
    </cfRule>
  </conditionalFormatting>
  <conditionalFormatting sqref="L63:L65">
    <cfRule type="expression" dxfId="890" priority="903" stopIfTrue="1">
      <formula>$F$29&lt;$D$27</formula>
    </cfRule>
  </conditionalFormatting>
  <conditionalFormatting sqref="L63">
    <cfRule type="expression" dxfId="889" priority="902" stopIfTrue="1">
      <formula>$F$26&lt;$D$24</formula>
    </cfRule>
  </conditionalFormatting>
  <conditionalFormatting sqref="L63">
    <cfRule type="expression" dxfId="888" priority="901" stopIfTrue="1">
      <formula>$F$22&lt;$D$20</formula>
    </cfRule>
  </conditionalFormatting>
  <conditionalFormatting sqref="L63">
    <cfRule type="expression" dxfId="887" priority="900" stopIfTrue="1">
      <formula>$F$22&lt;$D$20</formula>
    </cfRule>
  </conditionalFormatting>
  <conditionalFormatting sqref="L63:L65">
    <cfRule type="expression" dxfId="886" priority="899" stopIfTrue="1">
      <formula>$F$35&lt;$D$33</formula>
    </cfRule>
  </conditionalFormatting>
  <conditionalFormatting sqref="L63:L65">
    <cfRule type="expression" dxfId="885" priority="898" stopIfTrue="1">
      <formula>$F$32&lt;$D$30</formula>
    </cfRule>
  </conditionalFormatting>
  <conditionalFormatting sqref="L63:L65">
    <cfRule type="expression" dxfId="884" priority="897" stopIfTrue="1">
      <formula>$F$29&lt;$D$27</formula>
    </cfRule>
  </conditionalFormatting>
  <conditionalFormatting sqref="L63">
    <cfRule type="expression" dxfId="883" priority="896" stopIfTrue="1">
      <formula>$F$26&lt;$D$24</formula>
    </cfRule>
  </conditionalFormatting>
  <conditionalFormatting sqref="L63">
    <cfRule type="expression" dxfId="882" priority="895" stopIfTrue="1">
      <formula>$F$22&lt;$D$20</formula>
    </cfRule>
  </conditionalFormatting>
  <conditionalFormatting sqref="L63">
    <cfRule type="expression" dxfId="881" priority="894" stopIfTrue="1">
      <formula>$F$22&lt;$D$20</formula>
    </cfRule>
  </conditionalFormatting>
  <conditionalFormatting sqref="L63:L65">
    <cfRule type="expression" dxfId="880" priority="893" stopIfTrue="1">
      <formula>$F$35&lt;$D$33</formula>
    </cfRule>
  </conditionalFormatting>
  <conditionalFormatting sqref="L63:L65">
    <cfRule type="expression" dxfId="879" priority="892" stopIfTrue="1">
      <formula>$F$32&lt;$D$30</formula>
    </cfRule>
  </conditionalFormatting>
  <conditionalFormatting sqref="L63:L65">
    <cfRule type="expression" dxfId="878" priority="891" stopIfTrue="1">
      <formula>$F$29&lt;$D$27</formula>
    </cfRule>
  </conditionalFormatting>
  <conditionalFormatting sqref="L63">
    <cfRule type="expression" dxfId="877" priority="890" stopIfTrue="1">
      <formula>$F$26&lt;$D$24</formula>
    </cfRule>
  </conditionalFormatting>
  <conditionalFormatting sqref="L63">
    <cfRule type="expression" dxfId="876" priority="889" stopIfTrue="1">
      <formula>$F$22&lt;$D$20</formula>
    </cfRule>
  </conditionalFormatting>
  <conditionalFormatting sqref="L63">
    <cfRule type="expression" dxfId="875" priority="888" stopIfTrue="1">
      <formula>$F$22&lt;$D$20</formula>
    </cfRule>
  </conditionalFormatting>
  <conditionalFormatting sqref="L63:L65">
    <cfRule type="expression" dxfId="874" priority="887" stopIfTrue="1">
      <formula>$F$35&lt;$D$33</formula>
    </cfRule>
  </conditionalFormatting>
  <conditionalFormatting sqref="L63:L65">
    <cfRule type="expression" dxfId="873" priority="886" stopIfTrue="1">
      <formula>$F$32&lt;$D$30</formula>
    </cfRule>
  </conditionalFormatting>
  <conditionalFormatting sqref="L63:L65">
    <cfRule type="expression" dxfId="872" priority="885" stopIfTrue="1">
      <formula>$F$29&lt;$D$27</formula>
    </cfRule>
  </conditionalFormatting>
  <conditionalFormatting sqref="L63">
    <cfRule type="expression" dxfId="871" priority="884" stopIfTrue="1">
      <formula>$F$26&lt;$D$24</formula>
    </cfRule>
  </conditionalFormatting>
  <conditionalFormatting sqref="L63">
    <cfRule type="expression" dxfId="870" priority="883" stopIfTrue="1">
      <formula>$F$22&lt;$D$20</formula>
    </cfRule>
  </conditionalFormatting>
  <conditionalFormatting sqref="L63">
    <cfRule type="expression" dxfId="869" priority="882" stopIfTrue="1">
      <formula>$F$22&lt;$D$20</formula>
    </cfRule>
  </conditionalFormatting>
  <conditionalFormatting sqref="L66:L68">
    <cfRule type="expression" dxfId="868" priority="881" stopIfTrue="1">
      <formula>$F$65&lt;$D$63</formula>
    </cfRule>
  </conditionalFormatting>
  <conditionalFormatting sqref="L66:L68">
    <cfRule type="expression" dxfId="867" priority="880" stopIfTrue="1">
      <formula>$F$62&lt;$D$60</formula>
    </cfRule>
  </conditionalFormatting>
  <conditionalFormatting sqref="L66:L68">
    <cfRule type="expression" dxfId="866" priority="879" stopIfTrue="1">
      <formula>$F$58&lt;$D$56</formula>
    </cfRule>
  </conditionalFormatting>
  <conditionalFormatting sqref="L66:L68">
    <cfRule type="expression" dxfId="865" priority="878" stopIfTrue="1">
      <formula>$F$55&lt;$D$53</formula>
    </cfRule>
  </conditionalFormatting>
  <conditionalFormatting sqref="L66:L68">
    <cfRule type="expression" dxfId="864" priority="877" stopIfTrue="1">
      <formula>$F$52&lt;$D$50</formula>
    </cfRule>
  </conditionalFormatting>
  <conditionalFormatting sqref="L66:L68">
    <cfRule type="expression" dxfId="863" priority="876" stopIfTrue="1">
      <formula>$F$49&lt;$D$47</formula>
    </cfRule>
  </conditionalFormatting>
  <conditionalFormatting sqref="L66:L68">
    <cfRule type="expression" dxfId="862" priority="875" stopIfTrue="1">
      <formula>$F$41&lt;$D$39</formula>
    </cfRule>
  </conditionalFormatting>
  <conditionalFormatting sqref="L66:L68">
    <cfRule type="expression" dxfId="861" priority="874" stopIfTrue="1">
      <formula>$F$38&lt;$D$36</formula>
    </cfRule>
  </conditionalFormatting>
  <conditionalFormatting sqref="L66:L68">
    <cfRule type="expression" dxfId="860" priority="873" stopIfTrue="1">
      <formula>$F$35&lt;$D$33</formula>
    </cfRule>
  </conditionalFormatting>
  <conditionalFormatting sqref="L66:L68">
    <cfRule type="expression" dxfId="859" priority="872" stopIfTrue="1">
      <formula>$F$32&lt;$D$30</formula>
    </cfRule>
  </conditionalFormatting>
  <conditionalFormatting sqref="L66:L68">
    <cfRule type="expression" dxfId="858" priority="871" stopIfTrue="1">
      <formula>$F$29&lt;$D$27</formula>
    </cfRule>
  </conditionalFormatting>
  <conditionalFormatting sqref="L66">
    <cfRule type="expression" dxfId="857" priority="870" stopIfTrue="1">
      <formula>$F$26&lt;$D$24</formula>
    </cfRule>
  </conditionalFormatting>
  <conditionalFormatting sqref="L66">
    <cfRule type="expression" dxfId="856" priority="869" stopIfTrue="1">
      <formula>$F$22&lt;$D$20</formula>
    </cfRule>
  </conditionalFormatting>
  <conditionalFormatting sqref="L66">
    <cfRule type="expression" dxfId="855" priority="868" stopIfTrue="1">
      <formula>$F$22&lt;$D$20</formula>
    </cfRule>
  </conditionalFormatting>
  <conditionalFormatting sqref="L66:L68">
    <cfRule type="expression" dxfId="854" priority="867" stopIfTrue="1">
      <formula>$F$35&lt;$D$33</formula>
    </cfRule>
  </conditionalFormatting>
  <conditionalFormatting sqref="L66:L68">
    <cfRule type="expression" dxfId="853" priority="866" stopIfTrue="1">
      <formula>$F$32&lt;$D$30</formula>
    </cfRule>
  </conditionalFormatting>
  <conditionalFormatting sqref="L66:L68">
    <cfRule type="expression" dxfId="852" priority="865" stopIfTrue="1">
      <formula>$F$29&lt;$D$27</formula>
    </cfRule>
  </conditionalFormatting>
  <conditionalFormatting sqref="L66">
    <cfRule type="expression" dxfId="851" priority="864" stopIfTrue="1">
      <formula>$F$26&lt;$D$24</formula>
    </cfRule>
  </conditionalFormatting>
  <conditionalFormatting sqref="L66">
    <cfRule type="expression" dxfId="850" priority="863" stopIfTrue="1">
      <formula>$F$22&lt;$D$20</formula>
    </cfRule>
  </conditionalFormatting>
  <conditionalFormatting sqref="L66">
    <cfRule type="expression" dxfId="849" priority="862" stopIfTrue="1">
      <formula>$F$22&lt;$D$20</formula>
    </cfRule>
  </conditionalFormatting>
  <conditionalFormatting sqref="L66:L68">
    <cfRule type="expression" dxfId="848" priority="861" stopIfTrue="1">
      <formula>$F$35&lt;$D$33</formula>
    </cfRule>
  </conditionalFormatting>
  <conditionalFormatting sqref="L66:L68">
    <cfRule type="expression" dxfId="847" priority="860" stopIfTrue="1">
      <formula>$F$32&lt;$D$30</formula>
    </cfRule>
  </conditionalFormatting>
  <conditionalFormatting sqref="L66:L68">
    <cfRule type="expression" dxfId="846" priority="859" stopIfTrue="1">
      <formula>$F$29&lt;$D$27</formula>
    </cfRule>
  </conditionalFormatting>
  <conditionalFormatting sqref="L66">
    <cfRule type="expression" dxfId="845" priority="858" stopIfTrue="1">
      <formula>$F$26&lt;$D$24</formula>
    </cfRule>
  </conditionalFormatting>
  <conditionalFormatting sqref="L66">
    <cfRule type="expression" dxfId="844" priority="857" stopIfTrue="1">
      <formula>$F$22&lt;$D$20</formula>
    </cfRule>
  </conditionalFormatting>
  <conditionalFormatting sqref="L66">
    <cfRule type="expression" dxfId="843" priority="856" stopIfTrue="1">
      <formula>$F$22&lt;$D$20</formula>
    </cfRule>
  </conditionalFormatting>
  <conditionalFormatting sqref="L66:L68">
    <cfRule type="expression" dxfId="842" priority="855" stopIfTrue="1">
      <formula>$F$35&lt;$D$33</formula>
    </cfRule>
  </conditionalFormatting>
  <conditionalFormatting sqref="L66:L68">
    <cfRule type="expression" dxfId="841" priority="854" stopIfTrue="1">
      <formula>$F$32&lt;$D$30</formula>
    </cfRule>
  </conditionalFormatting>
  <conditionalFormatting sqref="L66:L68">
    <cfRule type="expression" dxfId="840" priority="853" stopIfTrue="1">
      <formula>$F$29&lt;$D$27</formula>
    </cfRule>
  </conditionalFormatting>
  <conditionalFormatting sqref="L66">
    <cfRule type="expression" dxfId="839" priority="852" stopIfTrue="1">
      <formula>$F$26&lt;$D$24</formula>
    </cfRule>
  </conditionalFormatting>
  <conditionalFormatting sqref="L66">
    <cfRule type="expression" dxfId="838" priority="851" stopIfTrue="1">
      <formula>$F$22&lt;$D$20</formula>
    </cfRule>
  </conditionalFormatting>
  <conditionalFormatting sqref="L66">
    <cfRule type="expression" dxfId="837" priority="850" stopIfTrue="1">
      <formula>$F$22&lt;$D$20</formula>
    </cfRule>
  </conditionalFormatting>
  <conditionalFormatting sqref="L66:L68">
    <cfRule type="expression" dxfId="836" priority="849" stopIfTrue="1">
      <formula>$F$35&lt;$D$33</formula>
    </cfRule>
  </conditionalFormatting>
  <conditionalFormatting sqref="L66:L68">
    <cfRule type="expression" dxfId="835" priority="848" stopIfTrue="1">
      <formula>$F$32&lt;$D$30</formula>
    </cfRule>
  </conditionalFormatting>
  <conditionalFormatting sqref="L66:L68">
    <cfRule type="expression" dxfId="834" priority="847" stopIfTrue="1">
      <formula>$F$29&lt;$D$27</formula>
    </cfRule>
  </conditionalFormatting>
  <conditionalFormatting sqref="L66">
    <cfRule type="expression" dxfId="833" priority="846" stopIfTrue="1">
      <formula>$F$26&lt;$D$24</formula>
    </cfRule>
  </conditionalFormatting>
  <conditionalFormatting sqref="L66">
    <cfRule type="expression" dxfId="832" priority="845" stopIfTrue="1">
      <formula>$F$22&lt;$D$20</formula>
    </cfRule>
  </conditionalFormatting>
  <conditionalFormatting sqref="L66">
    <cfRule type="expression" dxfId="831" priority="844" stopIfTrue="1">
      <formula>$F$22&lt;$D$20</formula>
    </cfRule>
  </conditionalFormatting>
  <conditionalFormatting sqref="L66:L68">
    <cfRule type="expression" dxfId="830" priority="843" stopIfTrue="1">
      <formula>$F$52&lt;$D$50</formula>
    </cfRule>
  </conditionalFormatting>
  <conditionalFormatting sqref="L66:L68">
    <cfRule type="expression" dxfId="829" priority="842" stopIfTrue="1">
      <formula>$F$49&lt;$D$47</formula>
    </cfRule>
  </conditionalFormatting>
  <conditionalFormatting sqref="L66:L68">
    <cfRule type="expression" dxfId="828" priority="841" stopIfTrue="1">
      <formula>$F$41&lt;$D$39</formula>
    </cfRule>
  </conditionalFormatting>
  <conditionalFormatting sqref="L66:L68">
    <cfRule type="expression" dxfId="827" priority="840" stopIfTrue="1">
      <formula>$F$38&lt;$D$36</formula>
    </cfRule>
  </conditionalFormatting>
  <conditionalFormatting sqref="L66:L68">
    <cfRule type="expression" dxfId="826" priority="839" stopIfTrue="1">
      <formula>$F$35&lt;$D$33</formula>
    </cfRule>
  </conditionalFormatting>
  <conditionalFormatting sqref="L66:L68">
    <cfRule type="expression" dxfId="825" priority="838" stopIfTrue="1">
      <formula>$F$32&lt;$D$30</formula>
    </cfRule>
  </conditionalFormatting>
  <conditionalFormatting sqref="L66:L68">
    <cfRule type="expression" dxfId="824" priority="837" stopIfTrue="1">
      <formula>$F$29&lt;$D$27</formula>
    </cfRule>
  </conditionalFormatting>
  <conditionalFormatting sqref="L66">
    <cfRule type="expression" dxfId="823" priority="836" stopIfTrue="1">
      <formula>$F$26&lt;$D$24</formula>
    </cfRule>
  </conditionalFormatting>
  <conditionalFormatting sqref="L66">
    <cfRule type="expression" dxfId="822" priority="835" stopIfTrue="1">
      <formula>$F$22&lt;$D$20</formula>
    </cfRule>
  </conditionalFormatting>
  <conditionalFormatting sqref="L66">
    <cfRule type="expression" dxfId="821" priority="834" stopIfTrue="1">
      <formula>$F$22&lt;$D$20</formula>
    </cfRule>
  </conditionalFormatting>
  <conditionalFormatting sqref="L66:L68">
    <cfRule type="expression" dxfId="820" priority="833" stopIfTrue="1">
      <formula>$F$35&lt;$D$33</formula>
    </cfRule>
  </conditionalFormatting>
  <conditionalFormatting sqref="L66:L68">
    <cfRule type="expression" dxfId="819" priority="832" stopIfTrue="1">
      <formula>$F$32&lt;$D$30</formula>
    </cfRule>
  </conditionalFormatting>
  <conditionalFormatting sqref="L66:L68">
    <cfRule type="expression" dxfId="818" priority="831" stopIfTrue="1">
      <formula>$F$29&lt;$D$27</formula>
    </cfRule>
  </conditionalFormatting>
  <conditionalFormatting sqref="L66">
    <cfRule type="expression" dxfId="817" priority="830" stopIfTrue="1">
      <formula>$F$26&lt;$D$24</formula>
    </cfRule>
  </conditionalFormatting>
  <conditionalFormatting sqref="L66">
    <cfRule type="expression" dxfId="816" priority="829" stopIfTrue="1">
      <formula>$F$22&lt;$D$20</formula>
    </cfRule>
  </conditionalFormatting>
  <conditionalFormatting sqref="L66">
    <cfRule type="expression" dxfId="815" priority="828" stopIfTrue="1">
      <formula>$F$22&lt;$D$20</formula>
    </cfRule>
  </conditionalFormatting>
  <conditionalFormatting sqref="L66:L68">
    <cfRule type="expression" dxfId="814" priority="827" stopIfTrue="1">
      <formula>$F$35&lt;$D$33</formula>
    </cfRule>
  </conditionalFormatting>
  <conditionalFormatting sqref="L66:L68">
    <cfRule type="expression" dxfId="813" priority="826" stopIfTrue="1">
      <formula>$F$32&lt;$D$30</formula>
    </cfRule>
  </conditionalFormatting>
  <conditionalFormatting sqref="L66:L68">
    <cfRule type="expression" dxfId="812" priority="825" stopIfTrue="1">
      <formula>$F$29&lt;$D$27</formula>
    </cfRule>
  </conditionalFormatting>
  <conditionalFormatting sqref="L66">
    <cfRule type="expression" dxfId="811" priority="824" stopIfTrue="1">
      <formula>$F$26&lt;$D$24</formula>
    </cfRule>
  </conditionalFormatting>
  <conditionalFormatting sqref="L66">
    <cfRule type="expression" dxfId="810" priority="823" stopIfTrue="1">
      <formula>$F$22&lt;$D$20</formula>
    </cfRule>
  </conditionalFormatting>
  <conditionalFormatting sqref="L66">
    <cfRule type="expression" dxfId="809" priority="822" stopIfTrue="1">
      <formula>$F$22&lt;$D$20</formula>
    </cfRule>
  </conditionalFormatting>
  <conditionalFormatting sqref="L66:L68">
    <cfRule type="expression" dxfId="808" priority="821" stopIfTrue="1">
      <formula>$F$35&lt;$D$33</formula>
    </cfRule>
  </conditionalFormatting>
  <conditionalFormatting sqref="L66:L68">
    <cfRule type="expression" dxfId="807" priority="820" stopIfTrue="1">
      <formula>$F$32&lt;$D$30</formula>
    </cfRule>
  </conditionalFormatting>
  <conditionalFormatting sqref="L66:L68">
    <cfRule type="expression" dxfId="806" priority="819" stopIfTrue="1">
      <formula>$F$29&lt;$D$27</formula>
    </cfRule>
  </conditionalFormatting>
  <conditionalFormatting sqref="L66">
    <cfRule type="expression" dxfId="805" priority="818" stopIfTrue="1">
      <formula>$F$26&lt;$D$24</formula>
    </cfRule>
  </conditionalFormatting>
  <conditionalFormatting sqref="L66">
    <cfRule type="expression" dxfId="804" priority="817" stopIfTrue="1">
      <formula>$F$22&lt;$D$20</formula>
    </cfRule>
  </conditionalFormatting>
  <conditionalFormatting sqref="L66">
    <cfRule type="expression" dxfId="803" priority="816" stopIfTrue="1">
      <formula>$F$22&lt;$D$20</formula>
    </cfRule>
  </conditionalFormatting>
  <conditionalFormatting sqref="L66:L68">
    <cfRule type="expression" dxfId="802" priority="815" stopIfTrue="1">
      <formula>$F$35&lt;$D$33</formula>
    </cfRule>
  </conditionalFormatting>
  <conditionalFormatting sqref="L66:L68">
    <cfRule type="expression" dxfId="801" priority="814" stopIfTrue="1">
      <formula>$F$32&lt;$D$30</formula>
    </cfRule>
  </conditionalFormatting>
  <conditionalFormatting sqref="L66:L68">
    <cfRule type="expression" dxfId="800" priority="813" stopIfTrue="1">
      <formula>$F$29&lt;$D$27</formula>
    </cfRule>
  </conditionalFormatting>
  <conditionalFormatting sqref="L66">
    <cfRule type="expression" dxfId="799" priority="812" stopIfTrue="1">
      <formula>$F$26&lt;$D$24</formula>
    </cfRule>
  </conditionalFormatting>
  <conditionalFormatting sqref="L66">
    <cfRule type="expression" dxfId="798" priority="811" stopIfTrue="1">
      <formula>$F$22&lt;$D$20</formula>
    </cfRule>
  </conditionalFormatting>
  <conditionalFormatting sqref="L66">
    <cfRule type="expression" dxfId="797" priority="810" stopIfTrue="1">
      <formula>$F$22&lt;$D$20</formula>
    </cfRule>
  </conditionalFormatting>
  <conditionalFormatting sqref="L66:L68">
    <cfRule type="expression" dxfId="796" priority="809" stopIfTrue="1">
      <formula>$F$52&lt;$D$50</formula>
    </cfRule>
  </conditionalFormatting>
  <conditionalFormatting sqref="L66:L68">
    <cfRule type="expression" dxfId="795" priority="808" stopIfTrue="1">
      <formula>$F$49&lt;$D$47</formula>
    </cfRule>
  </conditionalFormatting>
  <conditionalFormatting sqref="L66:L68">
    <cfRule type="expression" dxfId="794" priority="807" stopIfTrue="1">
      <formula>$F$41&lt;$D$39</formula>
    </cfRule>
  </conditionalFormatting>
  <conditionalFormatting sqref="L66:L68">
    <cfRule type="expression" dxfId="793" priority="806" stopIfTrue="1">
      <formula>$F$38&lt;$D$36</formula>
    </cfRule>
  </conditionalFormatting>
  <conditionalFormatting sqref="L66:L68">
    <cfRule type="expression" dxfId="792" priority="805" stopIfTrue="1">
      <formula>$F$35&lt;$D$33</formula>
    </cfRule>
  </conditionalFormatting>
  <conditionalFormatting sqref="L66:L68">
    <cfRule type="expression" dxfId="791" priority="804" stopIfTrue="1">
      <formula>$F$32&lt;$D$30</formula>
    </cfRule>
  </conditionalFormatting>
  <conditionalFormatting sqref="L66:L68">
    <cfRule type="expression" dxfId="790" priority="803" stopIfTrue="1">
      <formula>$F$29&lt;$D$27</formula>
    </cfRule>
  </conditionalFormatting>
  <conditionalFormatting sqref="L66">
    <cfRule type="expression" dxfId="789" priority="802" stopIfTrue="1">
      <formula>$F$26&lt;$D$24</formula>
    </cfRule>
  </conditionalFormatting>
  <conditionalFormatting sqref="L66">
    <cfRule type="expression" dxfId="788" priority="801" stopIfTrue="1">
      <formula>$F$22&lt;$D$20</formula>
    </cfRule>
  </conditionalFormatting>
  <conditionalFormatting sqref="L66">
    <cfRule type="expression" dxfId="787" priority="800" stopIfTrue="1">
      <formula>$F$22&lt;$D$20</formula>
    </cfRule>
  </conditionalFormatting>
  <conditionalFormatting sqref="L66:L68">
    <cfRule type="expression" dxfId="786" priority="799" stopIfTrue="1">
      <formula>$F$35&lt;$D$33</formula>
    </cfRule>
  </conditionalFormatting>
  <conditionalFormatting sqref="L66:L68">
    <cfRule type="expression" dxfId="785" priority="798" stopIfTrue="1">
      <formula>$F$32&lt;$D$30</formula>
    </cfRule>
  </conditionalFormatting>
  <conditionalFormatting sqref="L66:L68">
    <cfRule type="expression" dxfId="784" priority="797" stopIfTrue="1">
      <formula>$F$29&lt;$D$27</formula>
    </cfRule>
  </conditionalFormatting>
  <conditionalFormatting sqref="L66">
    <cfRule type="expression" dxfId="783" priority="796" stopIfTrue="1">
      <formula>$F$26&lt;$D$24</formula>
    </cfRule>
  </conditionalFormatting>
  <conditionalFormatting sqref="L66">
    <cfRule type="expression" dxfId="782" priority="795" stopIfTrue="1">
      <formula>$F$22&lt;$D$20</formula>
    </cfRule>
  </conditionalFormatting>
  <conditionalFormatting sqref="L66">
    <cfRule type="expression" dxfId="781" priority="794" stopIfTrue="1">
      <formula>$F$22&lt;$D$20</formula>
    </cfRule>
  </conditionalFormatting>
  <conditionalFormatting sqref="L66:L68">
    <cfRule type="expression" dxfId="780" priority="793" stopIfTrue="1">
      <formula>$F$35&lt;$D$33</formula>
    </cfRule>
  </conditionalFormatting>
  <conditionalFormatting sqref="L66:L68">
    <cfRule type="expression" dxfId="779" priority="792" stopIfTrue="1">
      <formula>$F$32&lt;$D$30</formula>
    </cfRule>
  </conditionalFormatting>
  <conditionalFormatting sqref="L66:L68">
    <cfRule type="expression" dxfId="778" priority="791" stopIfTrue="1">
      <formula>$F$29&lt;$D$27</formula>
    </cfRule>
  </conditionalFormatting>
  <conditionalFormatting sqref="L66">
    <cfRule type="expression" dxfId="777" priority="790" stopIfTrue="1">
      <formula>$F$26&lt;$D$24</formula>
    </cfRule>
  </conditionalFormatting>
  <conditionalFormatting sqref="L66">
    <cfRule type="expression" dxfId="776" priority="789" stopIfTrue="1">
      <formula>$F$22&lt;$D$20</formula>
    </cfRule>
  </conditionalFormatting>
  <conditionalFormatting sqref="L66">
    <cfRule type="expression" dxfId="775" priority="788" stopIfTrue="1">
      <formula>$F$22&lt;$D$20</formula>
    </cfRule>
  </conditionalFormatting>
  <conditionalFormatting sqref="L66:L68">
    <cfRule type="expression" dxfId="774" priority="787" stopIfTrue="1">
      <formula>$F$35&lt;$D$33</formula>
    </cfRule>
  </conditionalFormatting>
  <conditionalFormatting sqref="L66:L68">
    <cfRule type="expression" dxfId="773" priority="786" stopIfTrue="1">
      <formula>$F$32&lt;$D$30</formula>
    </cfRule>
  </conditionalFormatting>
  <conditionalFormatting sqref="L66:L68">
    <cfRule type="expression" dxfId="772" priority="785" stopIfTrue="1">
      <formula>$F$29&lt;$D$27</formula>
    </cfRule>
  </conditionalFormatting>
  <conditionalFormatting sqref="L66">
    <cfRule type="expression" dxfId="771" priority="784" stopIfTrue="1">
      <formula>$F$26&lt;$D$24</formula>
    </cfRule>
  </conditionalFormatting>
  <conditionalFormatting sqref="L66">
    <cfRule type="expression" dxfId="770" priority="783" stopIfTrue="1">
      <formula>$F$22&lt;$D$20</formula>
    </cfRule>
  </conditionalFormatting>
  <conditionalFormatting sqref="L66">
    <cfRule type="expression" dxfId="769" priority="782" stopIfTrue="1">
      <formula>$F$22&lt;$D$20</formula>
    </cfRule>
  </conditionalFormatting>
  <conditionalFormatting sqref="L66:L68">
    <cfRule type="expression" dxfId="768" priority="781" stopIfTrue="1">
      <formula>$F$35&lt;$D$33</formula>
    </cfRule>
  </conditionalFormatting>
  <conditionalFormatting sqref="L66:L68">
    <cfRule type="expression" dxfId="767" priority="780" stopIfTrue="1">
      <formula>$F$32&lt;$D$30</formula>
    </cfRule>
  </conditionalFormatting>
  <conditionalFormatting sqref="L66:L68">
    <cfRule type="expression" dxfId="766" priority="779" stopIfTrue="1">
      <formula>$F$29&lt;$D$27</formula>
    </cfRule>
  </conditionalFormatting>
  <conditionalFormatting sqref="L66">
    <cfRule type="expression" dxfId="765" priority="778" stopIfTrue="1">
      <formula>$F$26&lt;$D$24</formula>
    </cfRule>
  </conditionalFormatting>
  <conditionalFormatting sqref="L66">
    <cfRule type="expression" dxfId="764" priority="777" stopIfTrue="1">
      <formula>$F$22&lt;$D$20</formula>
    </cfRule>
  </conditionalFormatting>
  <conditionalFormatting sqref="L66">
    <cfRule type="expression" dxfId="763" priority="776" stopIfTrue="1">
      <formula>$F$22&lt;$D$20</formula>
    </cfRule>
  </conditionalFormatting>
  <conditionalFormatting sqref="L66:L68">
    <cfRule type="expression" dxfId="762" priority="775" stopIfTrue="1">
      <formula>$F$52&lt;$D$50</formula>
    </cfRule>
  </conditionalFormatting>
  <conditionalFormatting sqref="L66:L68">
    <cfRule type="expression" dxfId="761" priority="774" stopIfTrue="1">
      <formula>$F$49&lt;$D$47</formula>
    </cfRule>
  </conditionalFormatting>
  <conditionalFormatting sqref="L66:L68">
    <cfRule type="expression" dxfId="760" priority="773" stopIfTrue="1">
      <formula>$F$41&lt;$D$39</formula>
    </cfRule>
  </conditionalFormatting>
  <conditionalFormatting sqref="L66:L68">
    <cfRule type="expression" dxfId="759" priority="772" stopIfTrue="1">
      <formula>$F$38&lt;$D$36</formula>
    </cfRule>
  </conditionalFormatting>
  <conditionalFormatting sqref="L66:L68">
    <cfRule type="expression" dxfId="758" priority="771" stopIfTrue="1">
      <formula>$F$35&lt;$D$33</formula>
    </cfRule>
  </conditionalFormatting>
  <conditionalFormatting sqref="L66:L68">
    <cfRule type="expression" dxfId="757" priority="770" stopIfTrue="1">
      <formula>$F$32&lt;$D$30</formula>
    </cfRule>
  </conditionalFormatting>
  <conditionalFormatting sqref="L66:L68">
    <cfRule type="expression" dxfId="756" priority="769" stopIfTrue="1">
      <formula>$F$29&lt;$D$27</formula>
    </cfRule>
  </conditionalFormatting>
  <conditionalFormatting sqref="L66">
    <cfRule type="expression" dxfId="755" priority="768" stopIfTrue="1">
      <formula>$F$26&lt;$D$24</formula>
    </cfRule>
  </conditionalFormatting>
  <conditionalFormatting sqref="L66">
    <cfRule type="expression" dxfId="754" priority="767" stopIfTrue="1">
      <formula>$F$22&lt;$D$20</formula>
    </cfRule>
  </conditionalFormatting>
  <conditionalFormatting sqref="L66">
    <cfRule type="expression" dxfId="753" priority="766" stopIfTrue="1">
      <formula>$F$22&lt;$D$20</formula>
    </cfRule>
  </conditionalFormatting>
  <conditionalFormatting sqref="L66:L68">
    <cfRule type="expression" dxfId="752" priority="765" stopIfTrue="1">
      <formula>$F$35&lt;$D$33</formula>
    </cfRule>
  </conditionalFormatting>
  <conditionalFormatting sqref="L66:L68">
    <cfRule type="expression" dxfId="751" priority="764" stopIfTrue="1">
      <formula>$F$32&lt;$D$30</formula>
    </cfRule>
  </conditionalFormatting>
  <conditionalFormatting sqref="L66:L68">
    <cfRule type="expression" dxfId="750" priority="763" stopIfTrue="1">
      <formula>$F$29&lt;$D$27</formula>
    </cfRule>
  </conditionalFormatting>
  <conditionalFormatting sqref="L66">
    <cfRule type="expression" dxfId="749" priority="762" stopIfTrue="1">
      <formula>$F$26&lt;$D$24</formula>
    </cfRule>
  </conditionalFormatting>
  <conditionalFormatting sqref="L66">
    <cfRule type="expression" dxfId="748" priority="761" stopIfTrue="1">
      <formula>$F$22&lt;$D$20</formula>
    </cfRule>
  </conditionalFormatting>
  <conditionalFormatting sqref="L66">
    <cfRule type="expression" dxfId="747" priority="760" stopIfTrue="1">
      <formula>$F$22&lt;$D$20</formula>
    </cfRule>
  </conditionalFormatting>
  <conditionalFormatting sqref="L66:L68">
    <cfRule type="expression" dxfId="746" priority="759" stopIfTrue="1">
      <formula>$F$35&lt;$D$33</formula>
    </cfRule>
  </conditionalFormatting>
  <conditionalFormatting sqref="L66:L68">
    <cfRule type="expression" dxfId="745" priority="758" stopIfTrue="1">
      <formula>$F$32&lt;$D$30</formula>
    </cfRule>
  </conditionalFormatting>
  <conditionalFormatting sqref="L66:L68">
    <cfRule type="expression" dxfId="744" priority="757" stopIfTrue="1">
      <formula>$F$29&lt;$D$27</formula>
    </cfRule>
  </conditionalFormatting>
  <conditionalFormatting sqref="L66">
    <cfRule type="expression" dxfId="743" priority="756" stopIfTrue="1">
      <formula>$F$26&lt;$D$24</formula>
    </cfRule>
  </conditionalFormatting>
  <conditionalFormatting sqref="L66">
    <cfRule type="expression" dxfId="742" priority="755" stopIfTrue="1">
      <formula>$F$22&lt;$D$20</formula>
    </cfRule>
  </conditionalFormatting>
  <conditionalFormatting sqref="L66">
    <cfRule type="expression" dxfId="741" priority="754" stopIfTrue="1">
      <formula>$F$22&lt;$D$20</formula>
    </cfRule>
  </conditionalFormatting>
  <conditionalFormatting sqref="L66:L68">
    <cfRule type="expression" dxfId="740" priority="753" stopIfTrue="1">
      <formula>$F$35&lt;$D$33</formula>
    </cfRule>
  </conditionalFormatting>
  <conditionalFormatting sqref="L66:L68">
    <cfRule type="expression" dxfId="739" priority="752" stopIfTrue="1">
      <formula>$F$32&lt;$D$30</formula>
    </cfRule>
  </conditionalFormatting>
  <conditionalFormatting sqref="L66:L68">
    <cfRule type="expression" dxfId="738" priority="751" stopIfTrue="1">
      <formula>$F$29&lt;$D$27</formula>
    </cfRule>
  </conditionalFormatting>
  <conditionalFormatting sqref="L66">
    <cfRule type="expression" dxfId="737" priority="750" stopIfTrue="1">
      <formula>$F$26&lt;$D$24</formula>
    </cfRule>
  </conditionalFormatting>
  <conditionalFormatting sqref="L66">
    <cfRule type="expression" dxfId="736" priority="749" stopIfTrue="1">
      <formula>$F$22&lt;$D$20</formula>
    </cfRule>
  </conditionalFormatting>
  <conditionalFormatting sqref="L66">
    <cfRule type="expression" dxfId="735" priority="748" stopIfTrue="1">
      <formula>$F$22&lt;$D$20</formula>
    </cfRule>
  </conditionalFormatting>
  <conditionalFormatting sqref="L66:L68">
    <cfRule type="expression" dxfId="734" priority="747" stopIfTrue="1">
      <formula>$F$35&lt;$D$33</formula>
    </cfRule>
  </conditionalFormatting>
  <conditionalFormatting sqref="L66:L68">
    <cfRule type="expression" dxfId="733" priority="746" stopIfTrue="1">
      <formula>$F$32&lt;$D$30</formula>
    </cfRule>
  </conditionalFormatting>
  <conditionalFormatting sqref="L66:L68">
    <cfRule type="expression" dxfId="732" priority="745" stopIfTrue="1">
      <formula>$F$29&lt;$D$27</formula>
    </cfRule>
  </conditionalFormatting>
  <conditionalFormatting sqref="L66">
    <cfRule type="expression" dxfId="731" priority="744" stopIfTrue="1">
      <formula>$F$26&lt;$D$24</formula>
    </cfRule>
  </conditionalFormatting>
  <conditionalFormatting sqref="L66">
    <cfRule type="expression" dxfId="730" priority="743" stopIfTrue="1">
      <formula>$F$22&lt;$D$20</formula>
    </cfRule>
  </conditionalFormatting>
  <conditionalFormatting sqref="L66">
    <cfRule type="expression" dxfId="729" priority="742" stopIfTrue="1">
      <formula>$F$22&lt;$D$20</formula>
    </cfRule>
  </conditionalFormatting>
  <conditionalFormatting sqref="L66:L68">
    <cfRule type="expression" dxfId="728" priority="741" stopIfTrue="1">
      <formula>$F$49&lt;$D$47</formula>
    </cfRule>
  </conditionalFormatting>
  <conditionalFormatting sqref="L66:L68">
    <cfRule type="expression" dxfId="727" priority="740" stopIfTrue="1">
      <formula>$F$41&lt;$D$39</formula>
    </cfRule>
  </conditionalFormatting>
  <conditionalFormatting sqref="L66:L68">
    <cfRule type="expression" dxfId="726" priority="739" stopIfTrue="1">
      <formula>$F$38&lt;$D$36</formula>
    </cfRule>
  </conditionalFormatting>
  <conditionalFormatting sqref="L66:L68">
    <cfRule type="expression" dxfId="725" priority="738" stopIfTrue="1">
      <formula>$F$35&lt;$D$33</formula>
    </cfRule>
  </conditionalFormatting>
  <conditionalFormatting sqref="L66:L68">
    <cfRule type="expression" dxfId="724" priority="737" stopIfTrue="1">
      <formula>$F$32&lt;$D$30</formula>
    </cfRule>
  </conditionalFormatting>
  <conditionalFormatting sqref="L66:L68">
    <cfRule type="expression" dxfId="723" priority="736" stopIfTrue="1">
      <formula>$F$29&lt;$D$27</formula>
    </cfRule>
  </conditionalFormatting>
  <conditionalFormatting sqref="L66">
    <cfRule type="expression" dxfId="722" priority="735" stopIfTrue="1">
      <formula>$F$26&lt;$D$24</formula>
    </cfRule>
  </conditionalFormatting>
  <conditionalFormatting sqref="L66">
    <cfRule type="expression" dxfId="721" priority="734" stopIfTrue="1">
      <formula>$F$22&lt;$D$20</formula>
    </cfRule>
  </conditionalFormatting>
  <conditionalFormatting sqref="L66">
    <cfRule type="expression" dxfId="720" priority="733" stopIfTrue="1">
      <formula>$F$22&lt;$D$20</formula>
    </cfRule>
  </conditionalFormatting>
  <conditionalFormatting sqref="L66:L68">
    <cfRule type="expression" dxfId="719" priority="732" stopIfTrue="1">
      <formula>$F$35&lt;$D$33</formula>
    </cfRule>
  </conditionalFormatting>
  <conditionalFormatting sqref="L66:L68">
    <cfRule type="expression" dxfId="718" priority="731" stopIfTrue="1">
      <formula>$F$32&lt;$D$30</formula>
    </cfRule>
  </conditionalFormatting>
  <conditionalFormatting sqref="L66:L68">
    <cfRule type="expression" dxfId="717" priority="730" stopIfTrue="1">
      <formula>$F$29&lt;$D$27</formula>
    </cfRule>
  </conditionalFormatting>
  <conditionalFormatting sqref="L66">
    <cfRule type="expression" dxfId="716" priority="729" stopIfTrue="1">
      <formula>$F$26&lt;$D$24</formula>
    </cfRule>
  </conditionalFormatting>
  <conditionalFormatting sqref="L66">
    <cfRule type="expression" dxfId="715" priority="728" stopIfTrue="1">
      <formula>$F$22&lt;$D$20</formula>
    </cfRule>
  </conditionalFormatting>
  <conditionalFormatting sqref="L66">
    <cfRule type="expression" dxfId="714" priority="727" stopIfTrue="1">
      <formula>$F$22&lt;$D$20</formula>
    </cfRule>
  </conditionalFormatting>
  <conditionalFormatting sqref="L66:L68">
    <cfRule type="expression" dxfId="713" priority="726" stopIfTrue="1">
      <formula>$F$35&lt;$D$33</formula>
    </cfRule>
  </conditionalFormatting>
  <conditionalFormatting sqref="L66:L68">
    <cfRule type="expression" dxfId="712" priority="725" stopIfTrue="1">
      <formula>$F$32&lt;$D$30</formula>
    </cfRule>
  </conditionalFormatting>
  <conditionalFormatting sqref="L66:L68">
    <cfRule type="expression" dxfId="711" priority="724" stopIfTrue="1">
      <formula>$F$29&lt;$D$27</formula>
    </cfRule>
  </conditionalFormatting>
  <conditionalFormatting sqref="L66">
    <cfRule type="expression" dxfId="710" priority="723" stopIfTrue="1">
      <formula>$F$26&lt;$D$24</formula>
    </cfRule>
  </conditionalFormatting>
  <conditionalFormatting sqref="L66">
    <cfRule type="expression" dxfId="709" priority="722" stopIfTrue="1">
      <formula>$F$22&lt;$D$20</formula>
    </cfRule>
  </conditionalFormatting>
  <conditionalFormatting sqref="L66">
    <cfRule type="expression" dxfId="708" priority="721" stopIfTrue="1">
      <formula>$F$22&lt;$D$20</formula>
    </cfRule>
  </conditionalFormatting>
  <conditionalFormatting sqref="L66:L68">
    <cfRule type="expression" dxfId="707" priority="720" stopIfTrue="1">
      <formula>$F$35&lt;$D$33</formula>
    </cfRule>
  </conditionalFormatting>
  <conditionalFormatting sqref="L66:L68">
    <cfRule type="expression" dxfId="706" priority="719" stopIfTrue="1">
      <formula>$F$32&lt;$D$30</formula>
    </cfRule>
  </conditionalFormatting>
  <conditionalFormatting sqref="L66:L68">
    <cfRule type="expression" dxfId="705" priority="718" stopIfTrue="1">
      <formula>$F$29&lt;$D$27</formula>
    </cfRule>
  </conditionalFormatting>
  <conditionalFormatting sqref="L66">
    <cfRule type="expression" dxfId="704" priority="717" stopIfTrue="1">
      <formula>$F$26&lt;$D$24</formula>
    </cfRule>
  </conditionalFormatting>
  <conditionalFormatting sqref="L66">
    <cfRule type="expression" dxfId="703" priority="716" stopIfTrue="1">
      <formula>$F$22&lt;$D$20</formula>
    </cfRule>
  </conditionalFormatting>
  <conditionalFormatting sqref="L66">
    <cfRule type="expression" dxfId="702" priority="715" stopIfTrue="1">
      <formula>$F$22&lt;$D$20</formula>
    </cfRule>
  </conditionalFormatting>
  <conditionalFormatting sqref="L66:L68">
    <cfRule type="expression" dxfId="701" priority="714" stopIfTrue="1">
      <formula>$F$35&lt;$D$33</formula>
    </cfRule>
  </conditionalFormatting>
  <conditionalFormatting sqref="L66:L68">
    <cfRule type="expression" dxfId="700" priority="713" stopIfTrue="1">
      <formula>$F$32&lt;$D$30</formula>
    </cfRule>
  </conditionalFormatting>
  <conditionalFormatting sqref="L66:L68">
    <cfRule type="expression" dxfId="699" priority="712" stopIfTrue="1">
      <formula>$F$29&lt;$D$27</formula>
    </cfRule>
  </conditionalFormatting>
  <conditionalFormatting sqref="L66">
    <cfRule type="expression" dxfId="698" priority="711" stopIfTrue="1">
      <formula>$F$26&lt;$D$24</formula>
    </cfRule>
  </conditionalFormatting>
  <conditionalFormatting sqref="L66">
    <cfRule type="expression" dxfId="697" priority="710" stopIfTrue="1">
      <formula>$F$22&lt;$D$20</formula>
    </cfRule>
  </conditionalFormatting>
  <conditionalFormatting sqref="L66">
    <cfRule type="expression" dxfId="696" priority="709" stopIfTrue="1">
      <formula>$F$22&lt;$D$20</formula>
    </cfRule>
  </conditionalFormatting>
  <conditionalFormatting sqref="L66:L68">
    <cfRule type="expression" dxfId="695" priority="708" stopIfTrue="1">
      <formula>$F$52&lt;$D$50</formula>
    </cfRule>
  </conditionalFormatting>
  <conditionalFormatting sqref="L66:L68">
    <cfRule type="expression" dxfId="694" priority="707" stopIfTrue="1">
      <formula>$F$49&lt;$D$47</formula>
    </cfRule>
  </conditionalFormatting>
  <conditionalFormatting sqref="L66:L68">
    <cfRule type="expression" dxfId="693" priority="706" stopIfTrue="1">
      <formula>$F$41&lt;$D$39</formula>
    </cfRule>
  </conditionalFormatting>
  <conditionalFormatting sqref="L66:L68">
    <cfRule type="expression" dxfId="692" priority="705" stopIfTrue="1">
      <formula>$F$38&lt;$D$36</formula>
    </cfRule>
  </conditionalFormatting>
  <conditionalFormatting sqref="L66:L68">
    <cfRule type="expression" dxfId="691" priority="704" stopIfTrue="1">
      <formula>$F$35&lt;$D$33</formula>
    </cfRule>
  </conditionalFormatting>
  <conditionalFormatting sqref="L66:L68">
    <cfRule type="expression" dxfId="690" priority="703" stopIfTrue="1">
      <formula>$F$32&lt;$D$30</formula>
    </cfRule>
  </conditionalFormatting>
  <conditionalFormatting sqref="L66:L68">
    <cfRule type="expression" dxfId="689" priority="702" stopIfTrue="1">
      <formula>$F$29&lt;$D$27</formula>
    </cfRule>
  </conditionalFormatting>
  <conditionalFormatting sqref="L66">
    <cfRule type="expression" dxfId="688" priority="701" stopIfTrue="1">
      <formula>$F$26&lt;$D$24</formula>
    </cfRule>
  </conditionalFormatting>
  <conditionalFormatting sqref="L66">
    <cfRule type="expression" dxfId="687" priority="700" stopIfTrue="1">
      <formula>$F$22&lt;$D$20</formula>
    </cfRule>
  </conditionalFormatting>
  <conditionalFormatting sqref="L66">
    <cfRule type="expression" dxfId="686" priority="699" stopIfTrue="1">
      <formula>$F$22&lt;$D$20</formula>
    </cfRule>
  </conditionalFormatting>
  <conditionalFormatting sqref="L66:L68">
    <cfRule type="expression" dxfId="685" priority="698" stopIfTrue="1">
      <formula>$F$35&lt;$D$33</formula>
    </cfRule>
  </conditionalFormatting>
  <conditionalFormatting sqref="L66:L68">
    <cfRule type="expression" dxfId="684" priority="697" stopIfTrue="1">
      <formula>$F$32&lt;$D$30</formula>
    </cfRule>
  </conditionalFormatting>
  <conditionalFormatting sqref="L66:L68">
    <cfRule type="expression" dxfId="683" priority="696" stopIfTrue="1">
      <formula>$F$29&lt;$D$27</formula>
    </cfRule>
  </conditionalFormatting>
  <conditionalFormatting sqref="L66">
    <cfRule type="expression" dxfId="682" priority="695" stopIfTrue="1">
      <formula>$F$26&lt;$D$24</formula>
    </cfRule>
  </conditionalFormatting>
  <conditionalFormatting sqref="L66">
    <cfRule type="expression" dxfId="681" priority="694" stopIfTrue="1">
      <formula>$F$22&lt;$D$20</formula>
    </cfRule>
  </conditionalFormatting>
  <conditionalFormatting sqref="L66">
    <cfRule type="expression" dxfId="680" priority="693" stopIfTrue="1">
      <formula>$F$22&lt;$D$20</formula>
    </cfRule>
  </conditionalFormatting>
  <conditionalFormatting sqref="L66:L68">
    <cfRule type="expression" dxfId="679" priority="692" stopIfTrue="1">
      <formula>$F$35&lt;$D$33</formula>
    </cfRule>
  </conditionalFormatting>
  <conditionalFormatting sqref="L66:L68">
    <cfRule type="expression" dxfId="678" priority="691" stopIfTrue="1">
      <formula>$F$32&lt;$D$30</formula>
    </cfRule>
  </conditionalFormatting>
  <conditionalFormatting sqref="L66:L68">
    <cfRule type="expression" dxfId="677" priority="690" stopIfTrue="1">
      <formula>$F$29&lt;$D$27</formula>
    </cfRule>
  </conditionalFormatting>
  <conditionalFormatting sqref="L66">
    <cfRule type="expression" dxfId="676" priority="689" stopIfTrue="1">
      <formula>$F$26&lt;$D$24</formula>
    </cfRule>
  </conditionalFormatting>
  <conditionalFormatting sqref="L66">
    <cfRule type="expression" dxfId="675" priority="688" stopIfTrue="1">
      <formula>$F$22&lt;$D$20</formula>
    </cfRule>
  </conditionalFormatting>
  <conditionalFormatting sqref="L66">
    <cfRule type="expression" dxfId="674" priority="687" stopIfTrue="1">
      <formula>$F$22&lt;$D$20</formula>
    </cfRule>
  </conditionalFormatting>
  <conditionalFormatting sqref="L66:L68">
    <cfRule type="expression" dxfId="673" priority="686" stopIfTrue="1">
      <formula>$F$35&lt;$D$33</formula>
    </cfRule>
  </conditionalFormatting>
  <conditionalFormatting sqref="L66:L68">
    <cfRule type="expression" dxfId="672" priority="685" stopIfTrue="1">
      <formula>$F$32&lt;$D$30</formula>
    </cfRule>
  </conditionalFormatting>
  <conditionalFormatting sqref="L66:L68">
    <cfRule type="expression" dxfId="671" priority="684" stopIfTrue="1">
      <formula>$F$29&lt;$D$27</formula>
    </cfRule>
  </conditionalFormatting>
  <conditionalFormatting sqref="L66">
    <cfRule type="expression" dxfId="670" priority="683" stopIfTrue="1">
      <formula>$F$26&lt;$D$24</formula>
    </cfRule>
  </conditionalFormatting>
  <conditionalFormatting sqref="L66">
    <cfRule type="expression" dxfId="669" priority="682" stopIfTrue="1">
      <formula>$F$22&lt;$D$20</formula>
    </cfRule>
  </conditionalFormatting>
  <conditionalFormatting sqref="L66">
    <cfRule type="expression" dxfId="668" priority="681" stopIfTrue="1">
      <formula>$F$22&lt;$D$20</formula>
    </cfRule>
  </conditionalFormatting>
  <conditionalFormatting sqref="L66:L68">
    <cfRule type="expression" dxfId="667" priority="680" stopIfTrue="1">
      <formula>$F$35&lt;$D$33</formula>
    </cfRule>
  </conditionalFormatting>
  <conditionalFormatting sqref="L66:L68">
    <cfRule type="expression" dxfId="666" priority="679" stopIfTrue="1">
      <formula>$F$32&lt;$D$30</formula>
    </cfRule>
  </conditionalFormatting>
  <conditionalFormatting sqref="L66:L68">
    <cfRule type="expression" dxfId="665" priority="678" stopIfTrue="1">
      <formula>$F$29&lt;$D$27</formula>
    </cfRule>
  </conditionalFormatting>
  <conditionalFormatting sqref="L66">
    <cfRule type="expression" dxfId="664" priority="677" stopIfTrue="1">
      <formula>$F$26&lt;$D$24</formula>
    </cfRule>
  </conditionalFormatting>
  <conditionalFormatting sqref="L66">
    <cfRule type="expression" dxfId="663" priority="676" stopIfTrue="1">
      <formula>$F$22&lt;$D$20</formula>
    </cfRule>
  </conditionalFormatting>
  <conditionalFormatting sqref="L66">
    <cfRule type="expression" dxfId="662" priority="675" stopIfTrue="1">
      <formula>$F$22&lt;$D$20</formula>
    </cfRule>
  </conditionalFormatting>
  <conditionalFormatting sqref="L69:L71">
    <cfRule type="expression" dxfId="661" priority="674" stopIfTrue="1">
      <formula>$F$68&lt;$D$66</formula>
    </cfRule>
  </conditionalFormatting>
  <conditionalFormatting sqref="L69:L71">
    <cfRule type="expression" dxfId="660" priority="673" stopIfTrue="1">
      <formula>$F$65&lt;$D$63</formula>
    </cfRule>
  </conditionalFormatting>
  <conditionalFormatting sqref="L69:L71">
    <cfRule type="expression" dxfId="659" priority="672" stopIfTrue="1">
      <formula>$F$62&lt;$D$60</formula>
    </cfRule>
  </conditionalFormatting>
  <conditionalFormatting sqref="L69:L71">
    <cfRule type="expression" dxfId="658" priority="671" stopIfTrue="1">
      <formula>$F$58&lt;$D$56</formula>
    </cfRule>
  </conditionalFormatting>
  <conditionalFormatting sqref="L69:L71">
    <cfRule type="expression" dxfId="657" priority="670" stopIfTrue="1">
      <formula>$F$55&lt;$D$53</formula>
    </cfRule>
  </conditionalFormatting>
  <conditionalFormatting sqref="L69:L71">
    <cfRule type="expression" dxfId="656" priority="669" stopIfTrue="1">
      <formula>$F$52&lt;$D$50</formula>
    </cfRule>
  </conditionalFormatting>
  <conditionalFormatting sqref="L69:L71">
    <cfRule type="expression" dxfId="655" priority="668" stopIfTrue="1">
      <formula>$F$49&lt;$D$47</formula>
    </cfRule>
  </conditionalFormatting>
  <conditionalFormatting sqref="L69:L71">
    <cfRule type="expression" dxfId="654" priority="667" stopIfTrue="1">
      <formula>$F$41&lt;$D$39</formula>
    </cfRule>
  </conditionalFormatting>
  <conditionalFormatting sqref="L69:L71">
    <cfRule type="expression" dxfId="653" priority="666" stopIfTrue="1">
      <formula>$F$38&lt;$D$36</formula>
    </cfRule>
  </conditionalFormatting>
  <conditionalFormatting sqref="L69:L71">
    <cfRule type="expression" dxfId="652" priority="665" stopIfTrue="1">
      <formula>$F$35&lt;$D$33</formula>
    </cfRule>
  </conditionalFormatting>
  <conditionalFormatting sqref="L69:L71">
    <cfRule type="expression" dxfId="651" priority="664" stopIfTrue="1">
      <formula>$F$32&lt;$D$30</formula>
    </cfRule>
  </conditionalFormatting>
  <conditionalFormatting sqref="L69:L71">
    <cfRule type="expression" dxfId="650" priority="663" stopIfTrue="1">
      <formula>$F$29&lt;$D$27</formula>
    </cfRule>
  </conditionalFormatting>
  <conditionalFormatting sqref="L69">
    <cfRule type="expression" dxfId="649" priority="662" stopIfTrue="1">
      <formula>$F$26&lt;$D$24</formula>
    </cfRule>
  </conditionalFormatting>
  <conditionalFormatting sqref="L69">
    <cfRule type="expression" dxfId="648" priority="661" stopIfTrue="1">
      <formula>$F$22&lt;$D$20</formula>
    </cfRule>
  </conditionalFormatting>
  <conditionalFormatting sqref="L69">
    <cfRule type="expression" dxfId="647" priority="660" stopIfTrue="1">
      <formula>$F$22&lt;$D$20</formula>
    </cfRule>
  </conditionalFormatting>
  <conditionalFormatting sqref="L69:L71">
    <cfRule type="expression" dxfId="646" priority="659" stopIfTrue="1">
      <formula>$F$35&lt;$D$33</formula>
    </cfRule>
  </conditionalFormatting>
  <conditionalFormatting sqref="L69:L71">
    <cfRule type="expression" dxfId="645" priority="658" stopIfTrue="1">
      <formula>$F$32&lt;$D$30</formula>
    </cfRule>
  </conditionalFormatting>
  <conditionalFormatting sqref="L69:L71">
    <cfRule type="expression" dxfId="644" priority="657" stopIfTrue="1">
      <formula>$F$29&lt;$D$27</formula>
    </cfRule>
  </conditionalFormatting>
  <conditionalFormatting sqref="L69">
    <cfRule type="expression" dxfId="643" priority="656" stopIfTrue="1">
      <formula>$F$26&lt;$D$24</formula>
    </cfRule>
  </conditionalFormatting>
  <conditionalFormatting sqref="L69">
    <cfRule type="expression" dxfId="642" priority="655" stopIfTrue="1">
      <formula>$F$22&lt;$D$20</formula>
    </cfRule>
  </conditionalFormatting>
  <conditionalFormatting sqref="L69">
    <cfRule type="expression" dxfId="641" priority="654" stopIfTrue="1">
      <formula>$F$22&lt;$D$20</formula>
    </cfRule>
  </conditionalFormatting>
  <conditionalFormatting sqref="L69:L71">
    <cfRule type="expression" dxfId="640" priority="653" stopIfTrue="1">
      <formula>$F$35&lt;$D$33</formula>
    </cfRule>
  </conditionalFormatting>
  <conditionalFormatting sqref="L69:L71">
    <cfRule type="expression" dxfId="639" priority="652" stopIfTrue="1">
      <formula>$F$32&lt;$D$30</formula>
    </cfRule>
  </conditionalFormatting>
  <conditionalFormatting sqref="L69:L71">
    <cfRule type="expression" dxfId="638" priority="651" stopIfTrue="1">
      <formula>$F$29&lt;$D$27</formula>
    </cfRule>
  </conditionalFormatting>
  <conditionalFormatting sqref="L69">
    <cfRule type="expression" dxfId="637" priority="650" stopIfTrue="1">
      <formula>$F$26&lt;$D$24</formula>
    </cfRule>
  </conditionalFormatting>
  <conditionalFormatting sqref="L69">
    <cfRule type="expression" dxfId="636" priority="649" stopIfTrue="1">
      <formula>$F$22&lt;$D$20</formula>
    </cfRule>
  </conditionalFormatting>
  <conditionalFormatting sqref="L69">
    <cfRule type="expression" dxfId="635" priority="648" stopIfTrue="1">
      <formula>$F$22&lt;$D$20</formula>
    </cfRule>
  </conditionalFormatting>
  <conditionalFormatting sqref="L69:L71">
    <cfRule type="expression" dxfId="634" priority="647" stopIfTrue="1">
      <formula>$F$35&lt;$D$33</formula>
    </cfRule>
  </conditionalFormatting>
  <conditionalFormatting sqref="L69:L71">
    <cfRule type="expression" dxfId="633" priority="646" stopIfTrue="1">
      <formula>$F$32&lt;$D$30</formula>
    </cfRule>
  </conditionalFormatting>
  <conditionalFormatting sqref="L69:L71">
    <cfRule type="expression" dxfId="632" priority="645" stopIfTrue="1">
      <formula>$F$29&lt;$D$27</formula>
    </cfRule>
  </conditionalFormatting>
  <conditionalFormatting sqref="L69">
    <cfRule type="expression" dxfId="631" priority="644" stopIfTrue="1">
      <formula>$F$26&lt;$D$24</formula>
    </cfRule>
  </conditionalFormatting>
  <conditionalFormatting sqref="L69">
    <cfRule type="expression" dxfId="630" priority="643" stopIfTrue="1">
      <formula>$F$22&lt;$D$20</formula>
    </cfRule>
  </conditionalFormatting>
  <conditionalFormatting sqref="L69">
    <cfRule type="expression" dxfId="629" priority="642" stopIfTrue="1">
      <formula>$F$22&lt;$D$20</formula>
    </cfRule>
  </conditionalFormatting>
  <conditionalFormatting sqref="L69:L71">
    <cfRule type="expression" dxfId="628" priority="641" stopIfTrue="1">
      <formula>$F$35&lt;$D$33</formula>
    </cfRule>
  </conditionalFormatting>
  <conditionalFormatting sqref="L69:L71">
    <cfRule type="expression" dxfId="627" priority="640" stopIfTrue="1">
      <formula>$F$32&lt;$D$30</formula>
    </cfRule>
  </conditionalFormatting>
  <conditionalFormatting sqref="L69:L71">
    <cfRule type="expression" dxfId="626" priority="639" stopIfTrue="1">
      <formula>$F$29&lt;$D$27</formula>
    </cfRule>
  </conditionalFormatting>
  <conditionalFormatting sqref="L69">
    <cfRule type="expression" dxfId="625" priority="638" stopIfTrue="1">
      <formula>$F$26&lt;$D$24</formula>
    </cfRule>
  </conditionalFormatting>
  <conditionalFormatting sqref="L69">
    <cfRule type="expression" dxfId="624" priority="637" stopIfTrue="1">
      <formula>$F$22&lt;$D$20</formula>
    </cfRule>
  </conditionalFormatting>
  <conditionalFormatting sqref="L69">
    <cfRule type="expression" dxfId="623" priority="636" stopIfTrue="1">
      <formula>$F$22&lt;$D$20</formula>
    </cfRule>
  </conditionalFormatting>
  <conditionalFormatting sqref="L69:L71">
    <cfRule type="expression" dxfId="622" priority="635" stopIfTrue="1">
      <formula>$F$52&lt;$D$50</formula>
    </cfRule>
  </conditionalFormatting>
  <conditionalFormatting sqref="L69:L71">
    <cfRule type="expression" dxfId="621" priority="634" stopIfTrue="1">
      <formula>$F$49&lt;$D$47</formula>
    </cfRule>
  </conditionalFormatting>
  <conditionalFormatting sqref="L69:L71">
    <cfRule type="expression" dxfId="620" priority="633" stopIfTrue="1">
      <formula>$F$41&lt;$D$39</formula>
    </cfRule>
  </conditionalFormatting>
  <conditionalFormatting sqref="L69:L71">
    <cfRule type="expression" dxfId="619" priority="632" stopIfTrue="1">
      <formula>$F$38&lt;$D$36</formula>
    </cfRule>
  </conditionalFormatting>
  <conditionalFormatting sqref="L69:L71">
    <cfRule type="expression" dxfId="618" priority="631" stopIfTrue="1">
      <formula>$F$35&lt;$D$33</formula>
    </cfRule>
  </conditionalFormatting>
  <conditionalFormatting sqref="L69:L71">
    <cfRule type="expression" dxfId="617" priority="630" stopIfTrue="1">
      <formula>$F$32&lt;$D$30</formula>
    </cfRule>
  </conditionalFormatting>
  <conditionalFormatting sqref="L69:L71">
    <cfRule type="expression" dxfId="616" priority="629" stopIfTrue="1">
      <formula>$F$29&lt;$D$27</formula>
    </cfRule>
  </conditionalFormatting>
  <conditionalFormatting sqref="L69">
    <cfRule type="expression" dxfId="615" priority="628" stopIfTrue="1">
      <formula>$F$26&lt;$D$24</formula>
    </cfRule>
  </conditionalFormatting>
  <conditionalFormatting sqref="L69">
    <cfRule type="expression" dxfId="614" priority="627" stopIfTrue="1">
      <formula>$F$22&lt;$D$20</formula>
    </cfRule>
  </conditionalFormatting>
  <conditionalFormatting sqref="L69">
    <cfRule type="expression" dxfId="613" priority="626" stopIfTrue="1">
      <formula>$F$22&lt;$D$20</formula>
    </cfRule>
  </conditionalFormatting>
  <conditionalFormatting sqref="L69:L71">
    <cfRule type="expression" dxfId="612" priority="625" stopIfTrue="1">
      <formula>$F$35&lt;$D$33</formula>
    </cfRule>
  </conditionalFormatting>
  <conditionalFormatting sqref="L69:L71">
    <cfRule type="expression" dxfId="611" priority="624" stopIfTrue="1">
      <formula>$F$32&lt;$D$30</formula>
    </cfRule>
  </conditionalFormatting>
  <conditionalFormatting sqref="L69:L71">
    <cfRule type="expression" dxfId="610" priority="623" stopIfTrue="1">
      <formula>$F$29&lt;$D$27</formula>
    </cfRule>
  </conditionalFormatting>
  <conditionalFormatting sqref="L69">
    <cfRule type="expression" dxfId="609" priority="622" stopIfTrue="1">
      <formula>$F$26&lt;$D$24</formula>
    </cfRule>
  </conditionalFormatting>
  <conditionalFormatting sqref="L69">
    <cfRule type="expression" dxfId="608" priority="621" stopIfTrue="1">
      <formula>$F$22&lt;$D$20</formula>
    </cfRule>
  </conditionalFormatting>
  <conditionalFormatting sqref="L69">
    <cfRule type="expression" dxfId="607" priority="620" stopIfTrue="1">
      <formula>$F$22&lt;$D$20</formula>
    </cfRule>
  </conditionalFormatting>
  <conditionalFormatting sqref="L69:L71">
    <cfRule type="expression" dxfId="606" priority="619" stopIfTrue="1">
      <formula>$F$35&lt;$D$33</formula>
    </cfRule>
  </conditionalFormatting>
  <conditionalFormatting sqref="L69:L71">
    <cfRule type="expression" dxfId="605" priority="618" stopIfTrue="1">
      <formula>$F$32&lt;$D$30</formula>
    </cfRule>
  </conditionalFormatting>
  <conditionalFormatting sqref="L69:L71">
    <cfRule type="expression" dxfId="604" priority="617" stopIfTrue="1">
      <formula>$F$29&lt;$D$27</formula>
    </cfRule>
  </conditionalFormatting>
  <conditionalFormatting sqref="L69">
    <cfRule type="expression" dxfId="603" priority="616" stopIfTrue="1">
      <formula>$F$26&lt;$D$24</formula>
    </cfRule>
  </conditionalFormatting>
  <conditionalFormatting sqref="L69">
    <cfRule type="expression" dxfId="602" priority="615" stopIfTrue="1">
      <formula>$F$22&lt;$D$20</formula>
    </cfRule>
  </conditionalFormatting>
  <conditionalFormatting sqref="L69">
    <cfRule type="expression" dxfId="601" priority="614" stopIfTrue="1">
      <formula>$F$22&lt;$D$20</formula>
    </cfRule>
  </conditionalFormatting>
  <conditionalFormatting sqref="L69:L71">
    <cfRule type="expression" dxfId="600" priority="613" stopIfTrue="1">
      <formula>$F$35&lt;$D$33</formula>
    </cfRule>
  </conditionalFormatting>
  <conditionalFormatting sqref="L69:L71">
    <cfRule type="expression" dxfId="599" priority="612" stopIfTrue="1">
      <formula>$F$32&lt;$D$30</formula>
    </cfRule>
  </conditionalFormatting>
  <conditionalFormatting sqref="L69:L71">
    <cfRule type="expression" dxfId="598" priority="611" stopIfTrue="1">
      <formula>$F$29&lt;$D$27</formula>
    </cfRule>
  </conditionalFormatting>
  <conditionalFormatting sqref="L69">
    <cfRule type="expression" dxfId="597" priority="610" stopIfTrue="1">
      <formula>$F$26&lt;$D$24</formula>
    </cfRule>
  </conditionalFormatting>
  <conditionalFormatting sqref="L69">
    <cfRule type="expression" dxfId="596" priority="609" stopIfTrue="1">
      <formula>$F$22&lt;$D$20</formula>
    </cfRule>
  </conditionalFormatting>
  <conditionalFormatting sqref="L69">
    <cfRule type="expression" dxfId="595" priority="608" stopIfTrue="1">
      <formula>$F$22&lt;$D$20</formula>
    </cfRule>
  </conditionalFormatting>
  <conditionalFormatting sqref="L69:L71">
    <cfRule type="expression" dxfId="594" priority="607" stopIfTrue="1">
      <formula>$F$35&lt;$D$33</formula>
    </cfRule>
  </conditionalFormatting>
  <conditionalFormatting sqref="L69:L71">
    <cfRule type="expression" dxfId="593" priority="606" stopIfTrue="1">
      <formula>$F$32&lt;$D$30</formula>
    </cfRule>
  </conditionalFormatting>
  <conditionalFormatting sqref="L69:L71">
    <cfRule type="expression" dxfId="592" priority="605" stopIfTrue="1">
      <formula>$F$29&lt;$D$27</formula>
    </cfRule>
  </conditionalFormatting>
  <conditionalFormatting sqref="L69">
    <cfRule type="expression" dxfId="591" priority="604" stopIfTrue="1">
      <formula>$F$26&lt;$D$24</formula>
    </cfRule>
  </conditionalFormatting>
  <conditionalFormatting sqref="L69">
    <cfRule type="expression" dxfId="590" priority="603" stopIfTrue="1">
      <formula>$F$22&lt;$D$20</formula>
    </cfRule>
  </conditionalFormatting>
  <conditionalFormatting sqref="L69">
    <cfRule type="expression" dxfId="589" priority="602" stopIfTrue="1">
      <formula>$F$22&lt;$D$20</formula>
    </cfRule>
  </conditionalFormatting>
  <conditionalFormatting sqref="L69:L71">
    <cfRule type="expression" dxfId="588" priority="601" stopIfTrue="1">
      <formula>$F$52&lt;$D$50</formula>
    </cfRule>
  </conditionalFormatting>
  <conditionalFormatting sqref="L69:L71">
    <cfRule type="expression" dxfId="587" priority="600" stopIfTrue="1">
      <formula>$F$49&lt;$D$47</formula>
    </cfRule>
  </conditionalFormatting>
  <conditionalFormatting sqref="L69:L71">
    <cfRule type="expression" dxfId="586" priority="599" stopIfTrue="1">
      <formula>$F$41&lt;$D$39</formula>
    </cfRule>
  </conditionalFormatting>
  <conditionalFormatting sqref="L69:L71">
    <cfRule type="expression" dxfId="585" priority="598" stopIfTrue="1">
      <formula>$F$38&lt;$D$36</formula>
    </cfRule>
  </conditionalFormatting>
  <conditionalFormatting sqref="L69:L71">
    <cfRule type="expression" dxfId="584" priority="597" stopIfTrue="1">
      <formula>$F$35&lt;$D$33</formula>
    </cfRule>
  </conditionalFormatting>
  <conditionalFormatting sqref="L69:L71">
    <cfRule type="expression" dxfId="583" priority="596" stopIfTrue="1">
      <formula>$F$32&lt;$D$30</formula>
    </cfRule>
  </conditionalFormatting>
  <conditionalFormatting sqref="L69:L71">
    <cfRule type="expression" dxfId="582" priority="595" stopIfTrue="1">
      <formula>$F$29&lt;$D$27</formula>
    </cfRule>
  </conditionalFormatting>
  <conditionalFormatting sqref="L69">
    <cfRule type="expression" dxfId="581" priority="594" stopIfTrue="1">
      <formula>$F$26&lt;$D$24</formula>
    </cfRule>
  </conditionalFormatting>
  <conditionalFormatting sqref="L69">
    <cfRule type="expression" dxfId="580" priority="593" stopIfTrue="1">
      <formula>$F$22&lt;$D$20</formula>
    </cfRule>
  </conditionalFormatting>
  <conditionalFormatting sqref="L69">
    <cfRule type="expression" dxfId="579" priority="592" stopIfTrue="1">
      <formula>$F$22&lt;$D$20</formula>
    </cfRule>
  </conditionalFormatting>
  <conditionalFormatting sqref="L69:L71">
    <cfRule type="expression" dxfId="578" priority="591" stopIfTrue="1">
      <formula>$F$35&lt;$D$33</formula>
    </cfRule>
  </conditionalFormatting>
  <conditionalFormatting sqref="L69:L71">
    <cfRule type="expression" dxfId="577" priority="590" stopIfTrue="1">
      <formula>$F$32&lt;$D$30</formula>
    </cfRule>
  </conditionalFormatting>
  <conditionalFormatting sqref="L69:L71">
    <cfRule type="expression" dxfId="576" priority="589" stopIfTrue="1">
      <formula>$F$29&lt;$D$27</formula>
    </cfRule>
  </conditionalFormatting>
  <conditionalFormatting sqref="L69">
    <cfRule type="expression" dxfId="575" priority="588" stopIfTrue="1">
      <formula>$F$26&lt;$D$24</formula>
    </cfRule>
  </conditionalFormatting>
  <conditionalFormatting sqref="L69">
    <cfRule type="expression" dxfId="574" priority="587" stopIfTrue="1">
      <formula>$F$22&lt;$D$20</formula>
    </cfRule>
  </conditionalFormatting>
  <conditionalFormatting sqref="L69">
    <cfRule type="expression" dxfId="573" priority="586" stopIfTrue="1">
      <formula>$F$22&lt;$D$20</formula>
    </cfRule>
  </conditionalFormatting>
  <conditionalFormatting sqref="L69:L71">
    <cfRule type="expression" dxfId="572" priority="585" stopIfTrue="1">
      <formula>$F$35&lt;$D$33</formula>
    </cfRule>
  </conditionalFormatting>
  <conditionalFormatting sqref="L69:L71">
    <cfRule type="expression" dxfId="571" priority="584" stopIfTrue="1">
      <formula>$F$32&lt;$D$30</formula>
    </cfRule>
  </conditionalFormatting>
  <conditionalFormatting sqref="L69:L71">
    <cfRule type="expression" dxfId="570" priority="583" stopIfTrue="1">
      <formula>$F$29&lt;$D$27</formula>
    </cfRule>
  </conditionalFormatting>
  <conditionalFormatting sqref="L69">
    <cfRule type="expression" dxfId="569" priority="582" stopIfTrue="1">
      <formula>$F$26&lt;$D$24</formula>
    </cfRule>
  </conditionalFormatting>
  <conditionalFormatting sqref="L69">
    <cfRule type="expression" dxfId="568" priority="581" stopIfTrue="1">
      <formula>$F$22&lt;$D$20</formula>
    </cfRule>
  </conditionalFormatting>
  <conditionalFormatting sqref="L69">
    <cfRule type="expression" dxfId="567" priority="580" stopIfTrue="1">
      <formula>$F$22&lt;$D$20</formula>
    </cfRule>
  </conditionalFormatting>
  <conditionalFormatting sqref="L69:L71">
    <cfRule type="expression" dxfId="566" priority="579" stopIfTrue="1">
      <formula>$F$35&lt;$D$33</formula>
    </cfRule>
  </conditionalFormatting>
  <conditionalFormatting sqref="L69:L71">
    <cfRule type="expression" dxfId="565" priority="578" stopIfTrue="1">
      <formula>$F$32&lt;$D$30</formula>
    </cfRule>
  </conditionalFormatting>
  <conditionalFormatting sqref="L69:L71">
    <cfRule type="expression" dxfId="564" priority="577" stopIfTrue="1">
      <formula>$F$29&lt;$D$27</formula>
    </cfRule>
  </conditionalFormatting>
  <conditionalFormatting sqref="L69">
    <cfRule type="expression" dxfId="563" priority="576" stopIfTrue="1">
      <formula>$F$26&lt;$D$24</formula>
    </cfRule>
  </conditionalFormatting>
  <conditionalFormatting sqref="L69">
    <cfRule type="expression" dxfId="562" priority="575" stopIfTrue="1">
      <formula>$F$22&lt;$D$20</formula>
    </cfRule>
  </conditionalFormatting>
  <conditionalFormatting sqref="L69">
    <cfRule type="expression" dxfId="561" priority="574" stopIfTrue="1">
      <formula>$F$22&lt;$D$20</formula>
    </cfRule>
  </conditionalFormatting>
  <conditionalFormatting sqref="L69:L71">
    <cfRule type="expression" dxfId="560" priority="573" stopIfTrue="1">
      <formula>$F$35&lt;$D$33</formula>
    </cfRule>
  </conditionalFormatting>
  <conditionalFormatting sqref="L69:L71">
    <cfRule type="expression" dxfId="559" priority="572" stopIfTrue="1">
      <formula>$F$32&lt;$D$30</formula>
    </cfRule>
  </conditionalFormatting>
  <conditionalFormatting sqref="L69:L71">
    <cfRule type="expression" dxfId="558" priority="571" stopIfTrue="1">
      <formula>$F$29&lt;$D$27</formula>
    </cfRule>
  </conditionalFormatting>
  <conditionalFormatting sqref="L69">
    <cfRule type="expression" dxfId="557" priority="570" stopIfTrue="1">
      <formula>$F$26&lt;$D$24</formula>
    </cfRule>
  </conditionalFormatting>
  <conditionalFormatting sqref="L69">
    <cfRule type="expression" dxfId="556" priority="569" stopIfTrue="1">
      <formula>$F$22&lt;$D$20</formula>
    </cfRule>
  </conditionalFormatting>
  <conditionalFormatting sqref="L69">
    <cfRule type="expression" dxfId="555" priority="568" stopIfTrue="1">
      <formula>$F$22&lt;$D$20</formula>
    </cfRule>
  </conditionalFormatting>
  <conditionalFormatting sqref="L69:L71">
    <cfRule type="expression" dxfId="554" priority="567" stopIfTrue="1">
      <formula>$F$52&lt;$D$50</formula>
    </cfRule>
  </conditionalFormatting>
  <conditionalFormatting sqref="L69:L71">
    <cfRule type="expression" dxfId="553" priority="566" stopIfTrue="1">
      <formula>$F$49&lt;$D$47</formula>
    </cfRule>
  </conditionalFormatting>
  <conditionalFormatting sqref="L69:L71">
    <cfRule type="expression" dxfId="552" priority="565" stopIfTrue="1">
      <formula>$F$41&lt;$D$39</formula>
    </cfRule>
  </conditionalFormatting>
  <conditionalFormatting sqref="L69:L71">
    <cfRule type="expression" dxfId="551" priority="564" stopIfTrue="1">
      <formula>$F$38&lt;$D$36</formula>
    </cfRule>
  </conditionalFormatting>
  <conditionalFormatting sqref="L69:L71">
    <cfRule type="expression" dxfId="550" priority="563" stopIfTrue="1">
      <formula>$F$35&lt;$D$33</formula>
    </cfRule>
  </conditionalFormatting>
  <conditionalFormatting sqref="L69:L71">
    <cfRule type="expression" dxfId="549" priority="562" stopIfTrue="1">
      <formula>$F$32&lt;$D$30</formula>
    </cfRule>
  </conditionalFormatting>
  <conditionalFormatting sqref="L69:L71">
    <cfRule type="expression" dxfId="548" priority="561" stopIfTrue="1">
      <formula>$F$29&lt;$D$27</formula>
    </cfRule>
  </conditionalFormatting>
  <conditionalFormatting sqref="L69">
    <cfRule type="expression" dxfId="547" priority="560" stopIfTrue="1">
      <formula>$F$26&lt;$D$24</formula>
    </cfRule>
  </conditionalFormatting>
  <conditionalFormatting sqref="L69">
    <cfRule type="expression" dxfId="546" priority="559" stopIfTrue="1">
      <formula>$F$22&lt;$D$20</formula>
    </cfRule>
  </conditionalFormatting>
  <conditionalFormatting sqref="L69">
    <cfRule type="expression" dxfId="545" priority="558" stopIfTrue="1">
      <formula>$F$22&lt;$D$20</formula>
    </cfRule>
  </conditionalFormatting>
  <conditionalFormatting sqref="L69:L71">
    <cfRule type="expression" dxfId="544" priority="557" stopIfTrue="1">
      <formula>$F$35&lt;$D$33</formula>
    </cfRule>
  </conditionalFormatting>
  <conditionalFormatting sqref="L69:L71">
    <cfRule type="expression" dxfId="543" priority="556" stopIfTrue="1">
      <formula>$F$32&lt;$D$30</formula>
    </cfRule>
  </conditionalFormatting>
  <conditionalFormatting sqref="L69:L71">
    <cfRule type="expression" dxfId="542" priority="555" stopIfTrue="1">
      <formula>$F$29&lt;$D$27</formula>
    </cfRule>
  </conditionalFormatting>
  <conditionalFormatting sqref="L69">
    <cfRule type="expression" dxfId="541" priority="554" stopIfTrue="1">
      <formula>$F$26&lt;$D$24</formula>
    </cfRule>
  </conditionalFormatting>
  <conditionalFormatting sqref="L69">
    <cfRule type="expression" dxfId="540" priority="553" stopIfTrue="1">
      <formula>$F$22&lt;$D$20</formula>
    </cfRule>
  </conditionalFormatting>
  <conditionalFormatting sqref="L69">
    <cfRule type="expression" dxfId="539" priority="552" stopIfTrue="1">
      <formula>$F$22&lt;$D$20</formula>
    </cfRule>
  </conditionalFormatting>
  <conditionalFormatting sqref="L69:L71">
    <cfRule type="expression" dxfId="538" priority="551" stopIfTrue="1">
      <formula>$F$35&lt;$D$33</formula>
    </cfRule>
  </conditionalFormatting>
  <conditionalFormatting sqref="L69:L71">
    <cfRule type="expression" dxfId="537" priority="550" stopIfTrue="1">
      <formula>$F$32&lt;$D$30</formula>
    </cfRule>
  </conditionalFormatting>
  <conditionalFormatting sqref="L69:L71">
    <cfRule type="expression" dxfId="536" priority="549" stopIfTrue="1">
      <formula>$F$29&lt;$D$27</formula>
    </cfRule>
  </conditionalFormatting>
  <conditionalFormatting sqref="L69">
    <cfRule type="expression" dxfId="535" priority="548" stopIfTrue="1">
      <formula>$F$26&lt;$D$24</formula>
    </cfRule>
  </conditionalFormatting>
  <conditionalFormatting sqref="L69">
    <cfRule type="expression" dxfId="534" priority="547" stopIfTrue="1">
      <formula>$F$22&lt;$D$20</formula>
    </cfRule>
  </conditionalFormatting>
  <conditionalFormatting sqref="L69">
    <cfRule type="expression" dxfId="533" priority="546" stopIfTrue="1">
      <formula>$F$22&lt;$D$20</formula>
    </cfRule>
  </conditionalFormatting>
  <conditionalFormatting sqref="L69:L71">
    <cfRule type="expression" dxfId="532" priority="545" stopIfTrue="1">
      <formula>$F$35&lt;$D$33</formula>
    </cfRule>
  </conditionalFormatting>
  <conditionalFormatting sqref="L69:L71">
    <cfRule type="expression" dxfId="531" priority="544" stopIfTrue="1">
      <formula>$F$32&lt;$D$30</formula>
    </cfRule>
  </conditionalFormatting>
  <conditionalFormatting sqref="L69:L71">
    <cfRule type="expression" dxfId="530" priority="543" stopIfTrue="1">
      <formula>$F$29&lt;$D$27</formula>
    </cfRule>
  </conditionalFormatting>
  <conditionalFormatting sqref="L69">
    <cfRule type="expression" dxfId="529" priority="542" stopIfTrue="1">
      <formula>$F$26&lt;$D$24</formula>
    </cfRule>
  </conditionalFormatting>
  <conditionalFormatting sqref="L69">
    <cfRule type="expression" dxfId="528" priority="541" stopIfTrue="1">
      <formula>$F$22&lt;$D$20</formula>
    </cfRule>
  </conditionalFormatting>
  <conditionalFormatting sqref="L69">
    <cfRule type="expression" dxfId="527" priority="540" stopIfTrue="1">
      <formula>$F$22&lt;$D$20</formula>
    </cfRule>
  </conditionalFormatting>
  <conditionalFormatting sqref="L69:L71">
    <cfRule type="expression" dxfId="526" priority="539" stopIfTrue="1">
      <formula>$F$35&lt;$D$33</formula>
    </cfRule>
  </conditionalFormatting>
  <conditionalFormatting sqref="L69:L71">
    <cfRule type="expression" dxfId="525" priority="538" stopIfTrue="1">
      <formula>$F$32&lt;$D$30</formula>
    </cfRule>
  </conditionalFormatting>
  <conditionalFormatting sqref="L69:L71">
    <cfRule type="expression" dxfId="524" priority="537" stopIfTrue="1">
      <formula>$F$29&lt;$D$27</formula>
    </cfRule>
  </conditionalFormatting>
  <conditionalFormatting sqref="L69">
    <cfRule type="expression" dxfId="523" priority="536" stopIfTrue="1">
      <formula>$F$26&lt;$D$24</formula>
    </cfRule>
  </conditionalFormatting>
  <conditionalFormatting sqref="L69">
    <cfRule type="expression" dxfId="522" priority="535" stopIfTrue="1">
      <formula>$F$22&lt;$D$20</formula>
    </cfRule>
  </conditionalFormatting>
  <conditionalFormatting sqref="L69">
    <cfRule type="expression" dxfId="521" priority="534" stopIfTrue="1">
      <formula>$F$22&lt;$D$20</formula>
    </cfRule>
  </conditionalFormatting>
  <conditionalFormatting sqref="L69:L71">
    <cfRule type="expression" dxfId="520" priority="533" stopIfTrue="1">
      <formula>$F$49&lt;$D$47</formula>
    </cfRule>
  </conditionalFormatting>
  <conditionalFormatting sqref="L69:L71">
    <cfRule type="expression" dxfId="519" priority="532" stopIfTrue="1">
      <formula>$F$41&lt;$D$39</formula>
    </cfRule>
  </conditionalFormatting>
  <conditionalFormatting sqref="L69:L71">
    <cfRule type="expression" dxfId="518" priority="531" stopIfTrue="1">
      <formula>$F$38&lt;$D$36</formula>
    </cfRule>
  </conditionalFormatting>
  <conditionalFormatting sqref="L69:L71">
    <cfRule type="expression" dxfId="517" priority="530" stopIfTrue="1">
      <formula>$F$35&lt;$D$33</formula>
    </cfRule>
  </conditionalFormatting>
  <conditionalFormatting sqref="L69:L71">
    <cfRule type="expression" dxfId="516" priority="529" stopIfTrue="1">
      <formula>$F$32&lt;$D$30</formula>
    </cfRule>
  </conditionalFormatting>
  <conditionalFormatting sqref="L69:L71">
    <cfRule type="expression" dxfId="515" priority="528" stopIfTrue="1">
      <formula>$F$29&lt;$D$27</formula>
    </cfRule>
  </conditionalFormatting>
  <conditionalFormatting sqref="L69">
    <cfRule type="expression" dxfId="514" priority="527" stopIfTrue="1">
      <formula>$F$26&lt;$D$24</formula>
    </cfRule>
  </conditionalFormatting>
  <conditionalFormatting sqref="L69">
    <cfRule type="expression" dxfId="513" priority="526" stopIfTrue="1">
      <formula>$F$22&lt;$D$20</formula>
    </cfRule>
  </conditionalFormatting>
  <conditionalFormatting sqref="L69">
    <cfRule type="expression" dxfId="512" priority="525" stopIfTrue="1">
      <formula>$F$22&lt;$D$20</formula>
    </cfRule>
  </conditionalFormatting>
  <conditionalFormatting sqref="L69:L71">
    <cfRule type="expression" dxfId="511" priority="524" stopIfTrue="1">
      <formula>$F$35&lt;$D$33</formula>
    </cfRule>
  </conditionalFormatting>
  <conditionalFormatting sqref="L69:L71">
    <cfRule type="expression" dxfId="510" priority="523" stopIfTrue="1">
      <formula>$F$32&lt;$D$30</formula>
    </cfRule>
  </conditionalFormatting>
  <conditionalFormatting sqref="L69:L71">
    <cfRule type="expression" dxfId="509" priority="522" stopIfTrue="1">
      <formula>$F$29&lt;$D$27</formula>
    </cfRule>
  </conditionalFormatting>
  <conditionalFormatting sqref="L69">
    <cfRule type="expression" dxfId="508" priority="521" stopIfTrue="1">
      <formula>$F$26&lt;$D$24</formula>
    </cfRule>
  </conditionalFormatting>
  <conditionalFormatting sqref="L69">
    <cfRule type="expression" dxfId="507" priority="520" stopIfTrue="1">
      <formula>$F$22&lt;$D$20</formula>
    </cfRule>
  </conditionalFormatting>
  <conditionalFormatting sqref="L69">
    <cfRule type="expression" dxfId="506" priority="519" stopIfTrue="1">
      <formula>$F$22&lt;$D$20</formula>
    </cfRule>
  </conditionalFormatting>
  <conditionalFormatting sqref="L69:L71">
    <cfRule type="expression" dxfId="505" priority="518" stopIfTrue="1">
      <formula>$F$35&lt;$D$33</formula>
    </cfRule>
  </conditionalFormatting>
  <conditionalFormatting sqref="L69:L71">
    <cfRule type="expression" dxfId="504" priority="517" stopIfTrue="1">
      <formula>$F$32&lt;$D$30</formula>
    </cfRule>
  </conditionalFormatting>
  <conditionalFormatting sqref="L69:L71">
    <cfRule type="expression" dxfId="503" priority="516" stopIfTrue="1">
      <formula>$F$29&lt;$D$27</formula>
    </cfRule>
  </conditionalFormatting>
  <conditionalFormatting sqref="L69">
    <cfRule type="expression" dxfId="502" priority="515" stopIfTrue="1">
      <formula>$F$26&lt;$D$24</formula>
    </cfRule>
  </conditionalFormatting>
  <conditionalFormatting sqref="L69">
    <cfRule type="expression" dxfId="501" priority="514" stopIfTrue="1">
      <formula>$F$22&lt;$D$20</formula>
    </cfRule>
  </conditionalFormatting>
  <conditionalFormatting sqref="L69">
    <cfRule type="expression" dxfId="500" priority="513" stopIfTrue="1">
      <formula>$F$22&lt;$D$20</formula>
    </cfRule>
  </conditionalFormatting>
  <conditionalFormatting sqref="L69:L71">
    <cfRule type="expression" dxfId="499" priority="512" stopIfTrue="1">
      <formula>$F$35&lt;$D$33</formula>
    </cfRule>
  </conditionalFormatting>
  <conditionalFormatting sqref="L69:L71">
    <cfRule type="expression" dxfId="498" priority="511" stopIfTrue="1">
      <formula>$F$32&lt;$D$30</formula>
    </cfRule>
  </conditionalFormatting>
  <conditionalFormatting sqref="L69:L71">
    <cfRule type="expression" dxfId="497" priority="510" stopIfTrue="1">
      <formula>$F$29&lt;$D$27</formula>
    </cfRule>
  </conditionalFormatting>
  <conditionalFormatting sqref="L69">
    <cfRule type="expression" dxfId="496" priority="509" stopIfTrue="1">
      <formula>$F$26&lt;$D$24</formula>
    </cfRule>
  </conditionalFormatting>
  <conditionalFormatting sqref="L69">
    <cfRule type="expression" dxfId="495" priority="508" stopIfTrue="1">
      <formula>$F$22&lt;$D$20</formula>
    </cfRule>
  </conditionalFormatting>
  <conditionalFormatting sqref="L69">
    <cfRule type="expression" dxfId="494" priority="507" stopIfTrue="1">
      <formula>$F$22&lt;$D$20</formula>
    </cfRule>
  </conditionalFormatting>
  <conditionalFormatting sqref="L69:L71">
    <cfRule type="expression" dxfId="493" priority="506" stopIfTrue="1">
      <formula>$F$35&lt;$D$33</formula>
    </cfRule>
  </conditionalFormatting>
  <conditionalFormatting sqref="L69:L71">
    <cfRule type="expression" dxfId="492" priority="505" stopIfTrue="1">
      <formula>$F$32&lt;$D$30</formula>
    </cfRule>
  </conditionalFormatting>
  <conditionalFormatting sqref="L69:L71">
    <cfRule type="expression" dxfId="491" priority="504" stopIfTrue="1">
      <formula>$F$29&lt;$D$27</formula>
    </cfRule>
  </conditionalFormatting>
  <conditionalFormatting sqref="L69">
    <cfRule type="expression" dxfId="490" priority="503" stopIfTrue="1">
      <formula>$F$26&lt;$D$24</formula>
    </cfRule>
  </conditionalFormatting>
  <conditionalFormatting sqref="L69">
    <cfRule type="expression" dxfId="489" priority="502" stopIfTrue="1">
      <formula>$F$22&lt;$D$20</formula>
    </cfRule>
  </conditionalFormatting>
  <conditionalFormatting sqref="L69">
    <cfRule type="expression" dxfId="488" priority="501" stopIfTrue="1">
      <formula>$F$22&lt;$D$20</formula>
    </cfRule>
  </conditionalFormatting>
  <conditionalFormatting sqref="L69:L71">
    <cfRule type="expression" dxfId="487" priority="500" stopIfTrue="1">
      <formula>$F$52&lt;$D$50</formula>
    </cfRule>
  </conditionalFormatting>
  <conditionalFormatting sqref="L69:L71">
    <cfRule type="expression" dxfId="486" priority="499" stopIfTrue="1">
      <formula>$F$49&lt;$D$47</formula>
    </cfRule>
  </conditionalFormatting>
  <conditionalFormatting sqref="L69:L71">
    <cfRule type="expression" dxfId="485" priority="498" stopIfTrue="1">
      <formula>$F$41&lt;$D$39</formula>
    </cfRule>
  </conditionalFormatting>
  <conditionalFormatting sqref="L69:L71">
    <cfRule type="expression" dxfId="484" priority="497" stopIfTrue="1">
      <formula>$F$38&lt;$D$36</formula>
    </cfRule>
  </conditionalFormatting>
  <conditionalFormatting sqref="L69:L71">
    <cfRule type="expression" dxfId="483" priority="496" stopIfTrue="1">
      <formula>$F$35&lt;$D$33</formula>
    </cfRule>
  </conditionalFormatting>
  <conditionalFormatting sqref="L69:L71">
    <cfRule type="expression" dxfId="482" priority="495" stopIfTrue="1">
      <formula>$F$32&lt;$D$30</formula>
    </cfRule>
  </conditionalFormatting>
  <conditionalFormatting sqref="L69:L71">
    <cfRule type="expression" dxfId="481" priority="494" stopIfTrue="1">
      <formula>$F$29&lt;$D$27</formula>
    </cfRule>
  </conditionalFormatting>
  <conditionalFormatting sqref="L69">
    <cfRule type="expression" dxfId="480" priority="493" stopIfTrue="1">
      <formula>$F$26&lt;$D$24</formula>
    </cfRule>
  </conditionalFormatting>
  <conditionalFormatting sqref="L69">
    <cfRule type="expression" dxfId="479" priority="492" stopIfTrue="1">
      <formula>$F$22&lt;$D$20</formula>
    </cfRule>
  </conditionalFormatting>
  <conditionalFormatting sqref="L69">
    <cfRule type="expression" dxfId="478" priority="491" stopIfTrue="1">
      <formula>$F$22&lt;$D$20</formula>
    </cfRule>
  </conditionalFormatting>
  <conditionalFormatting sqref="L69:L71">
    <cfRule type="expression" dxfId="477" priority="490" stopIfTrue="1">
      <formula>$F$35&lt;$D$33</formula>
    </cfRule>
  </conditionalFormatting>
  <conditionalFormatting sqref="L69:L71">
    <cfRule type="expression" dxfId="476" priority="489" stopIfTrue="1">
      <formula>$F$32&lt;$D$30</formula>
    </cfRule>
  </conditionalFormatting>
  <conditionalFormatting sqref="L69:L71">
    <cfRule type="expression" dxfId="475" priority="488" stopIfTrue="1">
      <formula>$F$29&lt;$D$27</formula>
    </cfRule>
  </conditionalFormatting>
  <conditionalFormatting sqref="L69">
    <cfRule type="expression" dxfId="474" priority="487" stopIfTrue="1">
      <formula>$F$26&lt;$D$24</formula>
    </cfRule>
  </conditionalFormatting>
  <conditionalFormatting sqref="L69">
    <cfRule type="expression" dxfId="473" priority="486" stopIfTrue="1">
      <formula>$F$22&lt;$D$20</formula>
    </cfRule>
  </conditionalFormatting>
  <conditionalFormatting sqref="L69">
    <cfRule type="expression" dxfId="472" priority="485" stopIfTrue="1">
      <formula>$F$22&lt;$D$20</formula>
    </cfRule>
  </conditionalFormatting>
  <conditionalFormatting sqref="L69:L71">
    <cfRule type="expression" dxfId="471" priority="484" stopIfTrue="1">
      <formula>$F$35&lt;$D$33</formula>
    </cfRule>
  </conditionalFormatting>
  <conditionalFormatting sqref="L69:L71">
    <cfRule type="expression" dxfId="470" priority="483" stopIfTrue="1">
      <formula>$F$32&lt;$D$30</formula>
    </cfRule>
  </conditionalFormatting>
  <conditionalFormatting sqref="L69:L71">
    <cfRule type="expression" dxfId="469" priority="482" stopIfTrue="1">
      <formula>$F$29&lt;$D$27</formula>
    </cfRule>
  </conditionalFormatting>
  <conditionalFormatting sqref="L69">
    <cfRule type="expression" dxfId="468" priority="481" stopIfTrue="1">
      <formula>$F$26&lt;$D$24</formula>
    </cfRule>
  </conditionalFormatting>
  <conditionalFormatting sqref="L69">
    <cfRule type="expression" dxfId="467" priority="480" stopIfTrue="1">
      <formula>$F$22&lt;$D$20</formula>
    </cfRule>
  </conditionalFormatting>
  <conditionalFormatting sqref="L69">
    <cfRule type="expression" dxfId="466" priority="479" stopIfTrue="1">
      <formula>$F$22&lt;$D$20</formula>
    </cfRule>
  </conditionalFormatting>
  <conditionalFormatting sqref="L69:L71">
    <cfRule type="expression" dxfId="465" priority="478" stopIfTrue="1">
      <formula>$F$35&lt;$D$33</formula>
    </cfRule>
  </conditionalFormatting>
  <conditionalFormatting sqref="L69:L71">
    <cfRule type="expression" dxfId="464" priority="477" stopIfTrue="1">
      <formula>$F$32&lt;$D$30</formula>
    </cfRule>
  </conditionalFormatting>
  <conditionalFormatting sqref="L69:L71">
    <cfRule type="expression" dxfId="463" priority="476" stopIfTrue="1">
      <formula>$F$29&lt;$D$27</formula>
    </cfRule>
  </conditionalFormatting>
  <conditionalFormatting sqref="L69">
    <cfRule type="expression" dxfId="462" priority="475" stopIfTrue="1">
      <formula>$F$26&lt;$D$24</formula>
    </cfRule>
  </conditionalFormatting>
  <conditionalFormatting sqref="L69">
    <cfRule type="expression" dxfId="461" priority="474" stopIfTrue="1">
      <formula>$F$22&lt;$D$20</formula>
    </cfRule>
  </conditionalFormatting>
  <conditionalFormatting sqref="L69">
    <cfRule type="expression" dxfId="460" priority="473" stopIfTrue="1">
      <formula>$F$22&lt;$D$20</formula>
    </cfRule>
  </conditionalFormatting>
  <conditionalFormatting sqref="L69:L71">
    <cfRule type="expression" dxfId="459" priority="472" stopIfTrue="1">
      <formula>$F$35&lt;$D$33</formula>
    </cfRule>
  </conditionalFormatting>
  <conditionalFormatting sqref="L69:L71">
    <cfRule type="expression" dxfId="458" priority="471" stopIfTrue="1">
      <formula>$F$32&lt;$D$30</formula>
    </cfRule>
  </conditionalFormatting>
  <conditionalFormatting sqref="L69:L71">
    <cfRule type="expression" dxfId="457" priority="470" stopIfTrue="1">
      <formula>$F$29&lt;$D$27</formula>
    </cfRule>
  </conditionalFormatting>
  <conditionalFormatting sqref="L69">
    <cfRule type="expression" dxfId="456" priority="469" stopIfTrue="1">
      <formula>$F$26&lt;$D$24</formula>
    </cfRule>
  </conditionalFormatting>
  <conditionalFormatting sqref="L69">
    <cfRule type="expression" dxfId="455" priority="468" stopIfTrue="1">
      <formula>$F$22&lt;$D$20</formula>
    </cfRule>
  </conditionalFormatting>
  <conditionalFormatting sqref="L69">
    <cfRule type="expression" dxfId="454" priority="467" stopIfTrue="1">
      <formula>$F$22&lt;$D$20</formula>
    </cfRule>
  </conditionalFormatting>
  <conditionalFormatting sqref="L72:L74">
    <cfRule type="expression" dxfId="453" priority="466" stopIfTrue="1">
      <formula>$F$71&lt;$D$69</formula>
    </cfRule>
  </conditionalFormatting>
  <conditionalFormatting sqref="L72:L74">
    <cfRule type="expression" dxfId="452" priority="465" stopIfTrue="1">
      <formula>$F$68&lt;$D$66</formula>
    </cfRule>
  </conditionalFormatting>
  <conditionalFormatting sqref="L72:L74">
    <cfRule type="expression" dxfId="451" priority="464" stopIfTrue="1">
      <formula>$F$65&lt;$D$63</formula>
    </cfRule>
  </conditionalFormatting>
  <conditionalFormatting sqref="L72:L74">
    <cfRule type="expression" dxfId="450" priority="463" stopIfTrue="1">
      <formula>$F$62&lt;$D$60</formula>
    </cfRule>
  </conditionalFormatting>
  <conditionalFormatting sqref="L72:L74">
    <cfRule type="expression" dxfId="449" priority="462" stopIfTrue="1">
      <formula>$F$58&lt;$D$56</formula>
    </cfRule>
  </conditionalFormatting>
  <conditionalFormatting sqref="L72:L74">
    <cfRule type="expression" dxfId="448" priority="461" stopIfTrue="1">
      <formula>$F$55&lt;$D$53</formula>
    </cfRule>
  </conditionalFormatting>
  <conditionalFormatting sqref="L72:L74">
    <cfRule type="expression" dxfId="447" priority="460" stopIfTrue="1">
      <formula>$F$52&lt;$D$50</formula>
    </cfRule>
  </conditionalFormatting>
  <conditionalFormatting sqref="L72:L74">
    <cfRule type="expression" dxfId="446" priority="459" stopIfTrue="1">
      <formula>$F$49&lt;$D$47</formula>
    </cfRule>
  </conditionalFormatting>
  <conditionalFormatting sqref="L72:L74">
    <cfRule type="expression" dxfId="445" priority="458" stopIfTrue="1">
      <formula>$F$41&lt;$D$39</formula>
    </cfRule>
  </conditionalFormatting>
  <conditionalFormatting sqref="L72:L74">
    <cfRule type="expression" dxfId="444" priority="457" stopIfTrue="1">
      <formula>$F$38&lt;$D$36</formula>
    </cfRule>
  </conditionalFormatting>
  <conditionalFormatting sqref="L72:L74">
    <cfRule type="expression" dxfId="443" priority="456" stopIfTrue="1">
      <formula>$F$35&lt;$D$33</formula>
    </cfRule>
  </conditionalFormatting>
  <conditionalFormatting sqref="L72:L74">
    <cfRule type="expression" dxfId="442" priority="455" stopIfTrue="1">
      <formula>$F$32&lt;$D$30</formula>
    </cfRule>
  </conditionalFormatting>
  <conditionalFormatting sqref="L72:L74">
    <cfRule type="expression" dxfId="441" priority="454" stopIfTrue="1">
      <formula>$F$29&lt;$D$27</formula>
    </cfRule>
  </conditionalFormatting>
  <conditionalFormatting sqref="L72">
    <cfRule type="expression" dxfId="440" priority="453" stopIfTrue="1">
      <formula>$F$26&lt;$D$24</formula>
    </cfRule>
  </conditionalFormatting>
  <conditionalFormatting sqref="L72">
    <cfRule type="expression" dxfId="439" priority="452" stopIfTrue="1">
      <formula>$F$22&lt;$D$20</formula>
    </cfRule>
  </conditionalFormatting>
  <conditionalFormatting sqref="L72">
    <cfRule type="expression" dxfId="438" priority="451" stopIfTrue="1">
      <formula>$F$22&lt;$D$20</formula>
    </cfRule>
  </conditionalFormatting>
  <conditionalFormatting sqref="L72:L74">
    <cfRule type="expression" dxfId="437" priority="450" stopIfTrue="1">
      <formula>$F$35&lt;$D$33</formula>
    </cfRule>
  </conditionalFormatting>
  <conditionalFormatting sqref="L72:L74">
    <cfRule type="expression" dxfId="436" priority="449" stopIfTrue="1">
      <formula>$F$32&lt;$D$30</formula>
    </cfRule>
  </conditionalFormatting>
  <conditionalFormatting sqref="L72:L74">
    <cfRule type="expression" dxfId="435" priority="448" stopIfTrue="1">
      <formula>$F$29&lt;$D$27</formula>
    </cfRule>
  </conditionalFormatting>
  <conditionalFormatting sqref="L72">
    <cfRule type="expression" dxfId="434" priority="447" stopIfTrue="1">
      <formula>$F$26&lt;$D$24</formula>
    </cfRule>
  </conditionalFormatting>
  <conditionalFormatting sqref="L72">
    <cfRule type="expression" dxfId="433" priority="446" stopIfTrue="1">
      <formula>$F$22&lt;$D$20</formula>
    </cfRule>
  </conditionalFormatting>
  <conditionalFormatting sqref="L72">
    <cfRule type="expression" dxfId="432" priority="445" stopIfTrue="1">
      <formula>$F$22&lt;$D$20</formula>
    </cfRule>
  </conditionalFormatting>
  <conditionalFormatting sqref="L72:L74">
    <cfRule type="expression" dxfId="431" priority="444" stopIfTrue="1">
      <formula>$F$35&lt;$D$33</formula>
    </cfRule>
  </conditionalFormatting>
  <conditionalFormatting sqref="L72:L74">
    <cfRule type="expression" dxfId="430" priority="443" stopIfTrue="1">
      <formula>$F$32&lt;$D$30</formula>
    </cfRule>
  </conditionalFormatting>
  <conditionalFormatting sqref="L72:L74">
    <cfRule type="expression" dxfId="429" priority="442" stopIfTrue="1">
      <formula>$F$29&lt;$D$27</formula>
    </cfRule>
  </conditionalFormatting>
  <conditionalFormatting sqref="L72">
    <cfRule type="expression" dxfId="428" priority="441" stopIfTrue="1">
      <formula>$F$26&lt;$D$24</formula>
    </cfRule>
  </conditionalFormatting>
  <conditionalFormatting sqref="L72">
    <cfRule type="expression" dxfId="427" priority="440" stopIfTrue="1">
      <formula>$F$22&lt;$D$20</formula>
    </cfRule>
  </conditionalFormatting>
  <conditionalFormatting sqref="L72">
    <cfRule type="expression" dxfId="426" priority="439" stopIfTrue="1">
      <formula>$F$22&lt;$D$20</formula>
    </cfRule>
  </conditionalFormatting>
  <conditionalFormatting sqref="L72:L74">
    <cfRule type="expression" dxfId="425" priority="438" stopIfTrue="1">
      <formula>$F$35&lt;$D$33</formula>
    </cfRule>
  </conditionalFormatting>
  <conditionalFormatting sqref="L72:L74">
    <cfRule type="expression" dxfId="424" priority="437" stopIfTrue="1">
      <formula>$F$32&lt;$D$30</formula>
    </cfRule>
  </conditionalFormatting>
  <conditionalFormatting sqref="L72:L74">
    <cfRule type="expression" dxfId="423" priority="436" stopIfTrue="1">
      <formula>$F$29&lt;$D$27</formula>
    </cfRule>
  </conditionalFormatting>
  <conditionalFormatting sqref="L72">
    <cfRule type="expression" dxfId="422" priority="435" stopIfTrue="1">
      <formula>$F$26&lt;$D$24</formula>
    </cfRule>
  </conditionalFormatting>
  <conditionalFormatting sqref="L72">
    <cfRule type="expression" dxfId="421" priority="434" stopIfTrue="1">
      <formula>$F$22&lt;$D$20</formula>
    </cfRule>
  </conditionalFormatting>
  <conditionalFormatting sqref="L72">
    <cfRule type="expression" dxfId="420" priority="433" stopIfTrue="1">
      <formula>$F$22&lt;$D$20</formula>
    </cfRule>
  </conditionalFormatting>
  <conditionalFormatting sqref="L72:L74">
    <cfRule type="expression" dxfId="419" priority="432" stopIfTrue="1">
      <formula>$F$35&lt;$D$33</formula>
    </cfRule>
  </conditionalFormatting>
  <conditionalFormatting sqref="L72:L74">
    <cfRule type="expression" dxfId="418" priority="431" stopIfTrue="1">
      <formula>$F$32&lt;$D$30</formula>
    </cfRule>
  </conditionalFormatting>
  <conditionalFormatting sqref="L72:L74">
    <cfRule type="expression" dxfId="417" priority="430" stopIfTrue="1">
      <formula>$F$29&lt;$D$27</formula>
    </cfRule>
  </conditionalFormatting>
  <conditionalFormatting sqref="L72">
    <cfRule type="expression" dxfId="416" priority="429" stopIfTrue="1">
      <formula>$F$26&lt;$D$24</formula>
    </cfRule>
  </conditionalFormatting>
  <conditionalFormatting sqref="L72">
    <cfRule type="expression" dxfId="415" priority="428" stopIfTrue="1">
      <formula>$F$22&lt;$D$20</formula>
    </cfRule>
  </conditionalFormatting>
  <conditionalFormatting sqref="L72">
    <cfRule type="expression" dxfId="414" priority="427" stopIfTrue="1">
      <formula>$F$22&lt;$D$20</formula>
    </cfRule>
  </conditionalFormatting>
  <conditionalFormatting sqref="L72:L74">
    <cfRule type="expression" dxfId="413" priority="426" stopIfTrue="1">
      <formula>$F$52&lt;$D$50</formula>
    </cfRule>
  </conditionalFormatting>
  <conditionalFormatting sqref="L72:L74">
    <cfRule type="expression" dxfId="412" priority="425" stopIfTrue="1">
      <formula>$F$49&lt;$D$47</formula>
    </cfRule>
  </conditionalFormatting>
  <conditionalFormatting sqref="L72:L74">
    <cfRule type="expression" dxfId="411" priority="424" stopIfTrue="1">
      <formula>$F$41&lt;$D$39</formula>
    </cfRule>
  </conditionalFormatting>
  <conditionalFormatting sqref="L72:L74">
    <cfRule type="expression" dxfId="410" priority="423" stopIfTrue="1">
      <formula>$F$38&lt;$D$36</formula>
    </cfRule>
  </conditionalFormatting>
  <conditionalFormatting sqref="L72:L74">
    <cfRule type="expression" dxfId="409" priority="422" stopIfTrue="1">
      <formula>$F$35&lt;$D$33</formula>
    </cfRule>
  </conditionalFormatting>
  <conditionalFormatting sqref="L72:L74">
    <cfRule type="expression" dxfId="408" priority="421" stopIfTrue="1">
      <formula>$F$32&lt;$D$30</formula>
    </cfRule>
  </conditionalFormatting>
  <conditionalFormatting sqref="L72:L74">
    <cfRule type="expression" dxfId="407" priority="420" stopIfTrue="1">
      <formula>$F$29&lt;$D$27</formula>
    </cfRule>
  </conditionalFormatting>
  <conditionalFormatting sqref="L72">
    <cfRule type="expression" dxfId="406" priority="419" stopIfTrue="1">
      <formula>$F$26&lt;$D$24</formula>
    </cfRule>
  </conditionalFormatting>
  <conditionalFormatting sqref="L72">
    <cfRule type="expression" dxfId="405" priority="418" stopIfTrue="1">
      <formula>$F$22&lt;$D$20</formula>
    </cfRule>
  </conditionalFormatting>
  <conditionalFormatting sqref="L72">
    <cfRule type="expression" dxfId="404" priority="417" stopIfTrue="1">
      <formula>$F$22&lt;$D$20</formula>
    </cfRule>
  </conditionalFormatting>
  <conditionalFormatting sqref="L72:L74">
    <cfRule type="expression" dxfId="403" priority="416" stopIfTrue="1">
      <formula>$F$35&lt;$D$33</formula>
    </cfRule>
  </conditionalFormatting>
  <conditionalFormatting sqref="L72:L74">
    <cfRule type="expression" dxfId="402" priority="415" stopIfTrue="1">
      <formula>$F$32&lt;$D$30</formula>
    </cfRule>
  </conditionalFormatting>
  <conditionalFormatting sqref="L72:L74">
    <cfRule type="expression" dxfId="401" priority="414" stopIfTrue="1">
      <formula>$F$29&lt;$D$27</formula>
    </cfRule>
  </conditionalFormatting>
  <conditionalFormatting sqref="L72">
    <cfRule type="expression" dxfId="400" priority="413" stopIfTrue="1">
      <formula>$F$26&lt;$D$24</formula>
    </cfRule>
  </conditionalFormatting>
  <conditionalFormatting sqref="L72">
    <cfRule type="expression" dxfId="399" priority="412" stopIfTrue="1">
      <formula>$F$22&lt;$D$20</formula>
    </cfRule>
  </conditionalFormatting>
  <conditionalFormatting sqref="L72">
    <cfRule type="expression" dxfId="398" priority="411" stopIfTrue="1">
      <formula>$F$22&lt;$D$20</formula>
    </cfRule>
  </conditionalFormatting>
  <conditionalFormatting sqref="L72:L74">
    <cfRule type="expression" dxfId="397" priority="410" stopIfTrue="1">
      <formula>$F$35&lt;$D$33</formula>
    </cfRule>
  </conditionalFormatting>
  <conditionalFormatting sqref="L72:L74">
    <cfRule type="expression" dxfId="396" priority="409" stopIfTrue="1">
      <formula>$F$32&lt;$D$30</formula>
    </cfRule>
  </conditionalFormatting>
  <conditionalFormatting sqref="L72:L74">
    <cfRule type="expression" dxfId="395" priority="408" stopIfTrue="1">
      <formula>$F$29&lt;$D$27</formula>
    </cfRule>
  </conditionalFormatting>
  <conditionalFormatting sqref="L72">
    <cfRule type="expression" dxfId="394" priority="407" stopIfTrue="1">
      <formula>$F$26&lt;$D$24</formula>
    </cfRule>
  </conditionalFormatting>
  <conditionalFormatting sqref="L72">
    <cfRule type="expression" dxfId="393" priority="406" stopIfTrue="1">
      <formula>$F$22&lt;$D$20</formula>
    </cfRule>
  </conditionalFormatting>
  <conditionalFormatting sqref="L72">
    <cfRule type="expression" dxfId="392" priority="405" stopIfTrue="1">
      <formula>$F$22&lt;$D$20</formula>
    </cfRule>
  </conditionalFormatting>
  <conditionalFormatting sqref="L72:L74">
    <cfRule type="expression" dxfId="391" priority="404" stopIfTrue="1">
      <formula>$F$35&lt;$D$33</formula>
    </cfRule>
  </conditionalFormatting>
  <conditionalFormatting sqref="L72:L74">
    <cfRule type="expression" dxfId="390" priority="403" stopIfTrue="1">
      <formula>$F$32&lt;$D$30</formula>
    </cfRule>
  </conditionalFormatting>
  <conditionalFormatting sqref="L72:L74">
    <cfRule type="expression" dxfId="389" priority="402" stopIfTrue="1">
      <formula>$F$29&lt;$D$27</formula>
    </cfRule>
  </conditionalFormatting>
  <conditionalFormatting sqref="L72">
    <cfRule type="expression" dxfId="388" priority="401" stopIfTrue="1">
      <formula>$F$26&lt;$D$24</formula>
    </cfRule>
  </conditionalFormatting>
  <conditionalFormatting sqref="L72">
    <cfRule type="expression" dxfId="387" priority="400" stopIfTrue="1">
      <formula>$F$22&lt;$D$20</formula>
    </cfRule>
  </conditionalFormatting>
  <conditionalFormatting sqref="L72">
    <cfRule type="expression" dxfId="386" priority="399" stopIfTrue="1">
      <formula>$F$22&lt;$D$20</formula>
    </cfRule>
  </conditionalFormatting>
  <conditionalFormatting sqref="L72:L74">
    <cfRule type="expression" dxfId="385" priority="398" stopIfTrue="1">
      <formula>$F$35&lt;$D$33</formula>
    </cfRule>
  </conditionalFormatting>
  <conditionalFormatting sqref="L72:L74">
    <cfRule type="expression" dxfId="384" priority="397" stopIfTrue="1">
      <formula>$F$32&lt;$D$30</formula>
    </cfRule>
  </conditionalFormatting>
  <conditionalFormatting sqref="L72:L74">
    <cfRule type="expression" dxfId="383" priority="396" stopIfTrue="1">
      <formula>$F$29&lt;$D$27</formula>
    </cfRule>
  </conditionalFormatting>
  <conditionalFormatting sqref="L72">
    <cfRule type="expression" dxfId="382" priority="395" stopIfTrue="1">
      <formula>$F$26&lt;$D$24</formula>
    </cfRule>
  </conditionalFormatting>
  <conditionalFormatting sqref="L72">
    <cfRule type="expression" dxfId="381" priority="394" stopIfTrue="1">
      <formula>$F$22&lt;$D$20</formula>
    </cfRule>
  </conditionalFormatting>
  <conditionalFormatting sqref="L72">
    <cfRule type="expression" dxfId="380" priority="393" stopIfTrue="1">
      <formula>$F$22&lt;$D$20</formula>
    </cfRule>
  </conditionalFormatting>
  <conditionalFormatting sqref="L72:L74">
    <cfRule type="expression" dxfId="379" priority="392" stopIfTrue="1">
      <formula>$F$52&lt;$D$50</formula>
    </cfRule>
  </conditionalFormatting>
  <conditionalFormatting sqref="L72:L74">
    <cfRule type="expression" dxfId="378" priority="391" stopIfTrue="1">
      <formula>$F$49&lt;$D$47</formula>
    </cfRule>
  </conditionalFormatting>
  <conditionalFormatting sqref="L72:L74">
    <cfRule type="expression" dxfId="377" priority="390" stopIfTrue="1">
      <formula>$F$41&lt;$D$39</formula>
    </cfRule>
  </conditionalFormatting>
  <conditionalFormatting sqref="L72:L74">
    <cfRule type="expression" dxfId="376" priority="389" stopIfTrue="1">
      <formula>$F$38&lt;$D$36</formula>
    </cfRule>
  </conditionalFormatting>
  <conditionalFormatting sqref="L72:L74">
    <cfRule type="expression" dxfId="375" priority="388" stopIfTrue="1">
      <formula>$F$35&lt;$D$33</formula>
    </cfRule>
  </conditionalFormatting>
  <conditionalFormatting sqref="L72:L74">
    <cfRule type="expression" dxfId="374" priority="387" stopIfTrue="1">
      <formula>$F$32&lt;$D$30</formula>
    </cfRule>
  </conditionalFormatting>
  <conditionalFormatting sqref="L72:L74">
    <cfRule type="expression" dxfId="373" priority="386" stopIfTrue="1">
      <formula>$F$29&lt;$D$27</formula>
    </cfRule>
  </conditionalFormatting>
  <conditionalFormatting sqref="L72">
    <cfRule type="expression" dxfId="372" priority="385" stopIfTrue="1">
      <formula>$F$26&lt;$D$24</formula>
    </cfRule>
  </conditionalFormatting>
  <conditionalFormatting sqref="L72">
    <cfRule type="expression" dxfId="371" priority="384" stopIfTrue="1">
      <formula>$F$22&lt;$D$20</formula>
    </cfRule>
  </conditionalFormatting>
  <conditionalFormatting sqref="L72">
    <cfRule type="expression" dxfId="370" priority="383" stopIfTrue="1">
      <formula>$F$22&lt;$D$20</formula>
    </cfRule>
  </conditionalFormatting>
  <conditionalFormatting sqref="L72:L74">
    <cfRule type="expression" dxfId="369" priority="382" stopIfTrue="1">
      <formula>$F$35&lt;$D$33</formula>
    </cfRule>
  </conditionalFormatting>
  <conditionalFormatting sqref="L72:L74">
    <cfRule type="expression" dxfId="368" priority="381" stopIfTrue="1">
      <formula>$F$32&lt;$D$30</formula>
    </cfRule>
  </conditionalFormatting>
  <conditionalFormatting sqref="L72:L74">
    <cfRule type="expression" dxfId="367" priority="380" stopIfTrue="1">
      <formula>$F$29&lt;$D$27</formula>
    </cfRule>
  </conditionalFormatting>
  <conditionalFormatting sqref="L72">
    <cfRule type="expression" dxfId="366" priority="379" stopIfTrue="1">
      <formula>$F$26&lt;$D$24</formula>
    </cfRule>
  </conditionalFormatting>
  <conditionalFormatting sqref="L72">
    <cfRule type="expression" dxfId="365" priority="378" stopIfTrue="1">
      <formula>$F$22&lt;$D$20</formula>
    </cfRule>
  </conditionalFormatting>
  <conditionalFormatting sqref="L72">
    <cfRule type="expression" dxfId="364" priority="377" stopIfTrue="1">
      <formula>$F$22&lt;$D$20</formula>
    </cfRule>
  </conditionalFormatting>
  <conditionalFormatting sqref="L72:L74">
    <cfRule type="expression" dxfId="363" priority="376" stopIfTrue="1">
      <formula>$F$35&lt;$D$33</formula>
    </cfRule>
  </conditionalFormatting>
  <conditionalFormatting sqref="L72:L74">
    <cfRule type="expression" dxfId="362" priority="375" stopIfTrue="1">
      <formula>$F$32&lt;$D$30</formula>
    </cfRule>
  </conditionalFormatting>
  <conditionalFormatting sqref="L72:L74">
    <cfRule type="expression" dxfId="361" priority="374" stopIfTrue="1">
      <formula>$F$29&lt;$D$27</formula>
    </cfRule>
  </conditionalFormatting>
  <conditionalFormatting sqref="L72">
    <cfRule type="expression" dxfId="360" priority="373" stopIfTrue="1">
      <formula>$F$26&lt;$D$24</formula>
    </cfRule>
  </conditionalFormatting>
  <conditionalFormatting sqref="L72">
    <cfRule type="expression" dxfId="359" priority="372" stopIfTrue="1">
      <formula>$F$22&lt;$D$20</formula>
    </cfRule>
  </conditionalFormatting>
  <conditionalFormatting sqref="L72">
    <cfRule type="expression" dxfId="358" priority="371" stopIfTrue="1">
      <formula>$F$22&lt;$D$20</formula>
    </cfRule>
  </conditionalFormatting>
  <conditionalFormatting sqref="L72:L74">
    <cfRule type="expression" dxfId="357" priority="370" stopIfTrue="1">
      <formula>$F$35&lt;$D$33</formula>
    </cfRule>
  </conditionalFormatting>
  <conditionalFormatting sqref="L72:L74">
    <cfRule type="expression" dxfId="356" priority="369" stopIfTrue="1">
      <formula>$F$32&lt;$D$30</formula>
    </cfRule>
  </conditionalFormatting>
  <conditionalFormatting sqref="L72:L74">
    <cfRule type="expression" dxfId="355" priority="368" stopIfTrue="1">
      <formula>$F$29&lt;$D$27</formula>
    </cfRule>
  </conditionalFormatting>
  <conditionalFormatting sqref="L72">
    <cfRule type="expression" dxfId="354" priority="367" stopIfTrue="1">
      <formula>$F$26&lt;$D$24</formula>
    </cfRule>
  </conditionalFormatting>
  <conditionalFormatting sqref="L72">
    <cfRule type="expression" dxfId="353" priority="366" stopIfTrue="1">
      <formula>$F$22&lt;$D$20</formula>
    </cfRule>
  </conditionalFormatting>
  <conditionalFormatting sqref="L72">
    <cfRule type="expression" dxfId="352" priority="365" stopIfTrue="1">
      <formula>$F$22&lt;$D$20</formula>
    </cfRule>
  </conditionalFormatting>
  <conditionalFormatting sqref="L72:L74">
    <cfRule type="expression" dxfId="351" priority="364" stopIfTrue="1">
      <formula>$F$35&lt;$D$33</formula>
    </cfRule>
  </conditionalFormatting>
  <conditionalFormatting sqref="L72:L74">
    <cfRule type="expression" dxfId="350" priority="363" stopIfTrue="1">
      <formula>$F$32&lt;$D$30</formula>
    </cfRule>
  </conditionalFormatting>
  <conditionalFormatting sqref="L72:L74">
    <cfRule type="expression" dxfId="349" priority="362" stopIfTrue="1">
      <formula>$F$29&lt;$D$27</formula>
    </cfRule>
  </conditionalFormatting>
  <conditionalFormatting sqref="L72">
    <cfRule type="expression" dxfId="348" priority="361" stopIfTrue="1">
      <formula>$F$26&lt;$D$24</formula>
    </cfRule>
  </conditionalFormatting>
  <conditionalFormatting sqref="L72">
    <cfRule type="expression" dxfId="347" priority="360" stopIfTrue="1">
      <formula>$F$22&lt;$D$20</formula>
    </cfRule>
  </conditionalFormatting>
  <conditionalFormatting sqref="L72">
    <cfRule type="expression" dxfId="346" priority="359" stopIfTrue="1">
      <formula>$F$22&lt;$D$20</formula>
    </cfRule>
  </conditionalFormatting>
  <conditionalFormatting sqref="L72:L74">
    <cfRule type="expression" dxfId="345" priority="358" stopIfTrue="1">
      <formula>$F$52&lt;$D$50</formula>
    </cfRule>
  </conditionalFormatting>
  <conditionalFormatting sqref="L72:L74">
    <cfRule type="expression" dxfId="344" priority="357" stopIfTrue="1">
      <formula>$F$49&lt;$D$47</formula>
    </cfRule>
  </conditionalFormatting>
  <conditionalFormatting sqref="L72:L74">
    <cfRule type="expression" dxfId="343" priority="356" stopIfTrue="1">
      <formula>$F$41&lt;$D$39</formula>
    </cfRule>
  </conditionalFormatting>
  <conditionalFormatting sqref="L72:L74">
    <cfRule type="expression" dxfId="342" priority="355" stopIfTrue="1">
      <formula>$F$38&lt;$D$36</formula>
    </cfRule>
  </conditionalFormatting>
  <conditionalFormatting sqref="L72:L74">
    <cfRule type="expression" dxfId="341" priority="354" stopIfTrue="1">
      <formula>$F$35&lt;$D$33</formula>
    </cfRule>
  </conditionalFormatting>
  <conditionalFormatting sqref="L72:L74">
    <cfRule type="expression" dxfId="340" priority="353" stopIfTrue="1">
      <formula>$F$32&lt;$D$30</formula>
    </cfRule>
  </conditionalFormatting>
  <conditionalFormatting sqref="L72:L74">
    <cfRule type="expression" dxfId="339" priority="352" stopIfTrue="1">
      <formula>$F$29&lt;$D$27</formula>
    </cfRule>
  </conditionalFormatting>
  <conditionalFormatting sqref="L72">
    <cfRule type="expression" dxfId="338" priority="351" stopIfTrue="1">
      <formula>$F$26&lt;$D$24</formula>
    </cfRule>
  </conditionalFormatting>
  <conditionalFormatting sqref="L72">
    <cfRule type="expression" dxfId="337" priority="350" stopIfTrue="1">
      <formula>$F$22&lt;$D$20</formula>
    </cfRule>
  </conditionalFormatting>
  <conditionalFormatting sqref="L72">
    <cfRule type="expression" dxfId="336" priority="349" stopIfTrue="1">
      <formula>$F$22&lt;$D$20</formula>
    </cfRule>
  </conditionalFormatting>
  <conditionalFormatting sqref="L72:L74">
    <cfRule type="expression" dxfId="335" priority="348" stopIfTrue="1">
      <formula>$F$35&lt;$D$33</formula>
    </cfRule>
  </conditionalFormatting>
  <conditionalFormatting sqref="L72:L74">
    <cfRule type="expression" dxfId="334" priority="347" stopIfTrue="1">
      <formula>$F$32&lt;$D$30</formula>
    </cfRule>
  </conditionalFormatting>
  <conditionalFormatting sqref="L72:L74">
    <cfRule type="expression" dxfId="333" priority="346" stopIfTrue="1">
      <formula>$F$29&lt;$D$27</formula>
    </cfRule>
  </conditionalFormatting>
  <conditionalFormatting sqref="L72">
    <cfRule type="expression" dxfId="332" priority="345" stopIfTrue="1">
      <formula>$F$26&lt;$D$24</formula>
    </cfRule>
  </conditionalFormatting>
  <conditionalFormatting sqref="L72">
    <cfRule type="expression" dxfId="331" priority="344" stopIfTrue="1">
      <formula>$F$22&lt;$D$20</formula>
    </cfRule>
  </conditionalFormatting>
  <conditionalFormatting sqref="L72">
    <cfRule type="expression" dxfId="330" priority="343" stopIfTrue="1">
      <formula>$F$22&lt;$D$20</formula>
    </cfRule>
  </conditionalFormatting>
  <conditionalFormatting sqref="L72:L74">
    <cfRule type="expression" dxfId="329" priority="342" stopIfTrue="1">
      <formula>$F$35&lt;$D$33</formula>
    </cfRule>
  </conditionalFormatting>
  <conditionalFormatting sqref="L72:L74">
    <cfRule type="expression" dxfId="328" priority="341" stopIfTrue="1">
      <formula>$F$32&lt;$D$30</formula>
    </cfRule>
  </conditionalFormatting>
  <conditionalFormatting sqref="L72:L74">
    <cfRule type="expression" dxfId="327" priority="340" stopIfTrue="1">
      <formula>$F$29&lt;$D$27</formula>
    </cfRule>
  </conditionalFormatting>
  <conditionalFormatting sqref="L72">
    <cfRule type="expression" dxfId="326" priority="339" stopIfTrue="1">
      <formula>$F$26&lt;$D$24</formula>
    </cfRule>
  </conditionalFormatting>
  <conditionalFormatting sqref="L72">
    <cfRule type="expression" dxfId="325" priority="338" stopIfTrue="1">
      <formula>$F$22&lt;$D$20</formula>
    </cfRule>
  </conditionalFormatting>
  <conditionalFormatting sqref="L72">
    <cfRule type="expression" dxfId="324" priority="337" stopIfTrue="1">
      <formula>$F$22&lt;$D$20</formula>
    </cfRule>
  </conditionalFormatting>
  <conditionalFormatting sqref="L72:L74">
    <cfRule type="expression" dxfId="323" priority="336" stopIfTrue="1">
      <formula>$F$35&lt;$D$33</formula>
    </cfRule>
  </conditionalFormatting>
  <conditionalFormatting sqref="L72:L74">
    <cfRule type="expression" dxfId="322" priority="335" stopIfTrue="1">
      <formula>$F$32&lt;$D$30</formula>
    </cfRule>
  </conditionalFormatting>
  <conditionalFormatting sqref="L72:L74">
    <cfRule type="expression" dxfId="321" priority="334" stopIfTrue="1">
      <formula>$F$29&lt;$D$27</formula>
    </cfRule>
  </conditionalFormatting>
  <conditionalFormatting sqref="L72">
    <cfRule type="expression" dxfId="320" priority="333" stopIfTrue="1">
      <formula>$F$26&lt;$D$24</formula>
    </cfRule>
  </conditionalFormatting>
  <conditionalFormatting sqref="L72">
    <cfRule type="expression" dxfId="319" priority="332" stopIfTrue="1">
      <formula>$F$22&lt;$D$20</formula>
    </cfRule>
  </conditionalFormatting>
  <conditionalFormatting sqref="L72">
    <cfRule type="expression" dxfId="318" priority="331" stopIfTrue="1">
      <formula>$F$22&lt;$D$20</formula>
    </cfRule>
  </conditionalFormatting>
  <conditionalFormatting sqref="L72:L74">
    <cfRule type="expression" dxfId="317" priority="330" stopIfTrue="1">
      <formula>$F$35&lt;$D$33</formula>
    </cfRule>
  </conditionalFormatting>
  <conditionalFormatting sqref="L72:L74">
    <cfRule type="expression" dxfId="316" priority="329" stopIfTrue="1">
      <formula>$F$32&lt;$D$30</formula>
    </cfRule>
  </conditionalFormatting>
  <conditionalFormatting sqref="L72:L74">
    <cfRule type="expression" dxfId="315" priority="328" stopIfTrue="1">
      <formula>$F$29&lt;$D$27</formula>
    </cfRule>
  </conditionalFormatting>
  <conditionalFormatting sqref="L72">
    <cfRule type="expression" dxfId="314" priority="327" stopIfTrue="1">
      <formula>$F$26&lt;$D$24</formula>
    </cfRule>
  </conditionalFormatting>
  <conditionalFormatting sqref="L72">
    <cfRule type="expression" dxfId="313" priority="326" stopIfTrue="1">
      <formula>$F$22&lt;$D$20</formula>
    </cfRule>
  </conditionalFormatting>
  <conditionalFormatting sqref="L72">
    <cfRule type="expression" dxfId="312" priority="325" stopIfTrue="1">
      <formula>$F$22&lt;$D$20</formula>
    </cfRule>
  </conditionalFormatting>
  <conditionalFormatting sqref="L72:L74">
    <cfRule type="expression" dxfId="311" priority="324" stopIfTrue="1">
      <formula>$F$49&lt;$D$47</formula>
    </cfRule>
  </conditionalFormatting>
  <conditionalFormatting sqref="L72:L74">
    <cfRule type="expression" dxfId="310" priority="323" stopIfTrue="1">
      <formula>$F$41&lt;$D$39</formula>
    </cfRule>
  </conditionalFormatting>
  <conditionalFormatting sqref="L72:L74">
    <cfRule type="expression" dxfId="309" priority="322" stopIfTrue="1">
      <formula>$F$38&lt;$D$36</formula>
    </cfRule>
  </conditionalFormatting>
  <conditionalFormatting sqref="L72:L74">
    <cfRule type="expression" dxfId="308" priority="321" stopIfTrue="1">
      <formula>$F$35&lt;$D$33</formula>
    </cfRule>
  </conditionalFormatting>
  <conditionalFormatting sqref="L72:L74">
    <cfRule type="expression" dxfId="307" priority="320" stopIfTrue="1">
      <formula>$F$32&lt;$D$30</formula>
    </cfRule>
  </conditionalFormatting>
  <conditionalFormatting sqref="L72:L74">
    <cfRule type="expression" dxfId="306" priority="319" stopIfTrue="1">
      <formula>$F$29&lt;$D$27</formula>
    </cfRule>
  </conditionalFormatting>
  <conditionalFormatting sqref="L72">
    <cfRule type="expression" dxfId="305" priority="318" stopIfTrue="1">
      <formula>$F$26&lt;$D$24</formula>
    </cfRule>
  </conditionalFormatting>
  <conditionalFormatting sqref="L72">
    <cfRule type="expression" dxfId="304" priority="317" stopIfTrue="1">
      <formula>$F$22&lt;$D$20</formula>
    </cfRule>
  </conditionalFormatting>
  <conditionalFormatting sqref="L72">
    <cfRule type="expression" dxfId="303" priority="316" stopIfTrue="1">
      <formula>$F$22&lt;$D$20</formula>
    </cfRule>
  </conditionalFormatting>
  <conditionalFormatting sqref="L72:L74">
    <cfRule type="expression" dxfId="302" priority="315" stopIfTrue="1">
      <formula>$F$35&lt;$D$33</formula>
    </cfRule>
  </conditionalFormatting>
  <conditionalFormatting sqref="L72:L74">
    <cfRule type="expression" dxfId="301" priority="314" stopIfTrue="1">
      <formula>$F$32&lt;$D$30</formula>
    </cfRule>
  </conditionalFormatting>
  <conditionalFormatting sqref="L72:L74">
    <cfRule type="expression" dxfId="300" priority="313" stopIfTrue="1">
      <formula>$F$29&lt;$D$27</formula>
    </cfRule>
  </conditionalFormatting>
  <conditionalFormatting sqref="L72">
    <cfRule type="expression" dxfId="299" priority="312" stopIfTrue="1">
      <formula>$F$26&lt;$D$24</formula>
    </cfRule>
  </conditionalFormatting>
  <conditionalFormatting sqref="L72">
    <cfRule type="expression" dxfId="298" priority="311" stopIfTrue="1">
      <formula>$F$22&lt;$D$20</formula>
    </cfRule>
  </conditionalFormatting>
  <conditionalFormatting sqref="L72">
    <cfRule type="expression" dxfId="297" priority="310" stopIfTrue="1">
      <formula>$F$22&lt;$D$20</formula>
    </cfRule>
  </conditionalFormatting>
  <conditionalFormatting sqref="L72:L74">
    <cfRule type="expression" dxfId="296" priority="309" stopIfTrue="1">
      <formula>$F$35&lt;$D$33</formula>
    </cfRule>
  </conditionalFormatting>
  <conditionalFormatting sqref="L72:L74">
    <cfRule type="expression" dxfId="295" priority="308" stopIfTrue="1">
      <formula>$F$32&lt;$D$30</formula>
    </cfRule>
  </conditionalFormatting>
  <conditionalFormatting sqref="L72:L74">
    <cfRule type="expression" dxfId="294" priority="307" stopIfTrue="1">
      <formula>$F$29&lt;$D$27</formula>
    </cfRule>
  </conditionalFormatting>
  <conditionalFormatting sqref="L72">
    <cfRule type="expression" dxfId="293" priority="306" stopIfTrue="1">
      <formula>$F$26&lt;$D$24</formula>
    </cfRule>
  </conditionalFormatting>
  <conditionalFormatting sqref="L72">
    <cfRule type="expression" dxfId="292" priority="305" stopIfTrue="1">
      <formula>$F$22&lt;$D$20</formula>
    </cfRule>
  </conditionalFormatting>
  <conditionalFormatting sqref="L72">
    <cfRule type="expression" dxfId="291" priority="304" stopIfTrue="1">
      <formula>$F$22&lt;$D$20</formula>
    </cfRule>
  </conditionalFormatting>
  <conditionalFormatting sqref="L72:L74">
    <cfRule type="expression" dxfId="290" priority="303" stopIfTrue="1">
      <formula>$F$35&lt;$D$33</formula>
    </cfRule>
  </conditionalFormatting>
  <conditionalFormatting sqref="L72:L74">
    <cfRule type="expression" dxfId="289" priority="302" stopIfTrue="1">
      <formula>$F$32&lt;$D$30</formula>
    </cfRule>
  </conditionalFormatting>
  <conditionalFormatting sqref="L72:L74">
    <cfRule type="expression" dxfId="288" priority="301" stopIfTrue="1">
      <formula>$F$29&lt;$D$27</formula>
    </cfRule>
  </conditionalFormatting>
  <conditionalFormatting sqref="L72">
    <cfRule type="expression" dxfId="287" priority="300" stopIfTrue="1">
      <formula>$F$26&lt;$D$24</formula>
    </cfRule>
  </conditionalFormatting>
  <conditionalFormatting sqref="L72">
    <cfRule type="expression" dxfId="286" priority="299" stopIfTrue="1">
      <formula>$F$22&lt;$D$20</formula>
    </cfRule>
  </conditionalFormatting>
  <conditionalFormatting sqref="L72">
    <cfRule type="expression" dxfId="285" priority="298" stopIfTrue="1">
      <formula>$F$22&lt;$D$20</formula>
    </cfRule>
  </conditionalFormatting>
  <conditionalFormatting sqref="L72:L74">
    <cfRule type="expression" dxfId="284" priority="297" stopIfTrue="1">
      <formula>$F$35&lt;$D$33</formula>
    </cfRule>
  </conditionalFormatting>
  <conditionalFormatting sqref="L72:L74">
    <cfRule type="expression" dxfId="283" priority="296" stopIfTrue="1">
      <formula>$F$32&lt;$D$30</formula>
    </cfRule>
  </conditionalFormatting>
  <conditionalFormatting sqref="L72:L74">
    <cfRule type="expression" dxfId="282" priority="295" stopIfTrue="1">
      <formula>$F$29&lt;$D$27</formula>
    </cfRule>
  </conditionalFormatting>
  <conditionalFormatting sqref="L72">
    <cfRule type="expression" dxfId="281" priority="294" stopIfTrue="1">
      <formula>$F$26&lt;$D$24</formula>
    </cfRule>
  </conditionalFormatting>
  <conditionalFormatting sqref="L72">
    <cfRule type="expression" dxfId="280" priority="293" stopIfTrue="1">
      <formula>$F$22&lt;$D$20</formula>
    </cfRule>
  </conditionalFormatting>
  <conditionalFormatting sqref="L72">
    <cfRule type="expression" dxfId="279" priority="292" stopIfTrue="1">
      <formula>$F$22&lt;$D$20</formula>
    </cfRule>
  </conditionalFormatting>
  <conditionalFormatting sqref="L72:L74">
    <cfRule type="expression" dxfId="278" priority="291" stopIfTrue="1">
      <formula>$F$52&lt;$D$50</formula>
    </cfRule>
  </conditionalFormatting>
  <conditionalFormatting sqref="L72:L74">
    <cfRule type="expression" dxfId="277" priority="290" stopIfTrue="1">
      <formula>$F$49&lt;$D$47</formula>
    </cfRule>
  </conditionalFormatting>
  <conditionalFormatting sqref="L72:L74">
    <cfRule type="expression" dxfId="276" priority="289" stopIfTrue="1">
      <formula>$F$41&lt;$D$39</formula>
    </cfRule>
  </conditionalFormatting>
  <conditionalFormatting sqref="L72:L74">
    <cfRule type="expression" dxfId="275" priority="288" stopIfTrue="1">
      <formula>$F$38&lt;$D$36</formula>
    </cfRule>
  </conditionalFormatting>
  <conditionalFormatting sqref="L72:L74">
    <cfRule type="expression" dxfId="274" priority="287" stopIfTrue="1">
      <formula>$F$35&lt;$D$33</formula>
    </cfRule>
  </conditionalFormatting>
  <conditionalFormatting sqref="L72:L74">
    <cfRule type="expression" dxfId="273" priority="286" stopIfTrue="1">
      <formula>$F$32&lt;$D$30</formula>
    </cfRule>
  </conditionalFormatting>
  <conditionalFormatting sqref="L72:L74">
    <cfRule type="expression" dxfId="272" priority="285" stopIfTrue="1">
      <formula>$F$29&lt;$D$27</formula>
    </cfRule>
  </conditionalFormatting>
  <conditionalFormatting sqref="L72">
    <cfRule type="expression" dxfId="271" priority="284" stopIfTrue="1">
      <formula>$F$26&lt;$D$24</formula>
    </cfRule>
  </conditionalFormatting>
  <conditionalFormatting sqref="L72">
    <cfRule type="expression" dxfId="270" priority="283" stopIfTrue="1">
      <formula>$F$22&lt;$D$20</formula>
    </cfRule>
  </conditionalFormatting>
  <conditionalFormatting sqref="L72">
    <cfRule type="expression" dxfId="269" priority="282" stopIfTrue="1">
      <formula>$F$22&lt;$D$20</formula>
    </cfRule>
  </conditionalFormatting>
  <conditionalFormatting sqref="L72:L74">
    <cfRule type="expression" dxfId="268" priority="281" stopIfTrue="1">
      <formula>$F$35&lt;$D$33</formula>
    </cfRule>
  </conditionalFormatting>
  <conditionalFormatting sqref="L72:L74">
    <cfRule type="expression" dxfId="267" priority="280" stopIfTrue="1">
      <formula>$F$32&lt;$D$30</formula>
    </cfRule>
  </conditionalFormatting>
  <conditionalFormatting sqref="L72:L74">
    <cfRule type="expression" dxfId="266" priority="279" stopIfTrue="1">
      <formula>$F$29&lt;$D$27</formula>
    </cfRule>
  </conditionalFormatting>
  <conditionalFormatting sqref="L72">
    <cfRule type="expression" dxfId="265" priority="278" stopIfTrue="1">
      <formula>$F$26&lt;$D$24</formula>
    </cfRule>
  </conditionalFormatting>
  <conditionalFormatting sqref="L72">
    <cfRule type="expression" dxfId="264" priority="277" stopIfTrue="1">
      <formula>$F$22&lt;$D$20</formula>
    </cfRule>
  </conditionalFormatting>
  <conditionalFormatting sqref="L72">
    <cfRule type="expression" dxfId="263" priority="276" stopIfTrue="1">
      <formula>$F$22&lt;$D$20</formula>
    </cfRule>
  </conditionalFormatting>
  <conditionalFormatting sqref="L72:L74">
    <cfRule type="expression" dxfId="262" priority="275" stopIfTrue="1">
      <formula>$F$35&lt;$D$33</formula>
    </cfRule>
  </conditionalFormatting>
  <conditionalFormatting sqref="L72:L74">
    <cfRule type="expression" dxfId="261" priority="274" stopIfTrue="1">
      <formula>$F$32&lt;$D$30</formula>
    </cfRule>
  </conditionalFormatting>
  <conditionalFormatting sqref="L72:L74">
    <cfRule type="expression" dxfId="260" priority="273" stopIfTrue="1">
      <formula>$F$29&lt;$D$27</formula>
    </cfRule>
  </conditionalFormatting>
  <conditionalFormatting sqref="L72">
    <cfRule type="expression" dxfId="259" priority="272" stopIfTrue="1">
      <formula>$F$26&lt;$D$24</formula>
    </cfRule>
  </conditionalFormatting>
  <conditionalFormatting sqref="L72">
    <cfRule type="expression" dxfId="258" priority="271" stopIfTrue="1">
      <formula>$F$22&lt;$D$20</formula>
    </cfRule>
  </conditionalFormatting>
  <conditionalFormatting sqref="L72">
    <cfRule type="expression" dxfId="257" priority="270" stopIfTrue="1">
      <formula>$F$22&lt;$D$20</formula>
    </cfRule>
  </conditionalFormatting>
  <conditionalFormatting sqref="L72:L74">
    <cfRule type="expression" dxfId="256" priority="269" stopIfTrue="1">
      <formula>$F$35&lt;$D$33</formula>
    </cfRule>
  </conditionalFormatting>
  <conditionalFormatting sqref="L72:L74">
    <cfRule type="expression" dxfId="255" priority="268" stopIfTrue="1">
      <formula>$F$32&lt;$D$30</formula>
    </cfRule>
  </conditionalFormatting>
  <conditionalFormatting sqref="L72:L74">
    <cfRule type="expression" dxfId="254" priority="267" stopIfTrue="1">
      <formula>$F$29&lt;$D$27</formula>
    </cfRule>
  </conditionalFormatting>
  <conditionalFormatting sqref="L72">
    <cfRule type="expression" dxfId="253" priority="266" stopIfTrue="1">
      <formula>$F$26&lt;$D$24</formula>
    </cfRule>
  </conditionalFormatting>
  <conditionalFormatting sqref="L72">
    <cfRule type="expression" dxfId="252" priority="265" stopIfTrue="1">
      <formula>$F$22&lt;$D$20</formula>
    </cfRule>
  </conditionalFormatting>
  <conditionalFormatting sqref="L72">
    <cfRule type="expression" dxfId="251" priority="264" stopIfTrue="1">
      <formula>$F$22&lt;$D$20</formula>
    </cfRule>
  </conditionalFormatting>
  <conditionalFormatting sqref="L72:L74">
    <cfRule type="expression" dxfId="250" priority="263" stopIfTrue="1">
      <formula>$F$35&lt;$D$33</formula>
    </cfRule>
  </conditionalFormatting>
  <conditionalFormatting sqref="L72:L74">
    <cfRule type="expression" dxfId="249" priority="262" stopIfTrue="1">
      <formula>$F$32&lt;$D$30</formula>
    </cfRule>
  </conditionalFormatting>
  <conditionalFormatting sqref="L72:L74">
    <cfRule type="expression" dxfId="248" priority="261" stopIfTrue="1">
      <formula>$F$29&lt;$D$27</formula>
    </cfRule>
  </conditionalFormatting>
  <conditionalFormatting sqref="L72">
    <cfRule type="expression" dxfId="247" priority="260" stopIfTrue="1">
      <formula>$F$26&lt;$D$24</formula>
    </cfRule>
  </conditionalFormatting>
  <conditionalFormatting sqref="L72">
    <cfRule type="expression" dxfId="246" priority="259" stopIfTrue="1">
      <formula>$F$22&lt;$D$20</formula>
    </cfRule>
  </conditionalFormatting>
  <conditionalFormatting sqref="L72">
    <cfRule type="expression" dxfId="245" priority="258" stopIfTrue="1">
      <formula>$F$22&lt;$D$20</formula>
    </cfRule>
  </conditionalFormatting>
  <conditionalFormatting sqref="L75:L77">
    <cfRule type="expression" dxfId="244" priority="257" stopIfTrue="1">
      <formula>$F$74&lt;$D$72</formula>
    </cfRule>
  </conditionalFormatting>
  <conditionalFormatting sqref="L75:L77">
    <cfRule type="expression" dxfId="243" priority="256" stopIfTrue="1">
      <formula>$F$71&lt;$D$69</formula>
    </cfRule>
  </conditionalFormatting>
  <conditionalFormatting sqref="L75:L77">
    <cfRule type="expression" dxfId="242" priority="255" stopIfTrue="1">
      <formula>$F$68&lt;$D$66</formula>
    </cfRule>
  </conditionalFormatting>
  <conditionalFormatting sqref="L75:L77">
    <cfRule type="expression" dxfId="241" priority="254" stopIfTrue="1">
      <formula>$F$65&lt;$D$63</formula>
    </cfRule>
  </conditionalFormatting>
  <conditionalFormatting sqref="L75:L77">
    <cfRule type="expression" dxfId="240" priority="253" stopIfTrue="1">
      <formula>$F$62&lt;$D$60</formula>
    </cfRule>
  </conditionalFormatting>
  <conditionalFormatting sqref="L75:L77">
    <cfRule type="expression" dxfId="239" priority="252" stopIfTrue="1">
      <formula>$F$58&lt;$D$56</formula>
    </cfRule>
  </conditionalFormatting>
  <conditionalFormatting sqref="L75:L77">
    <cfRule type="expression" dxfId="238" priority="251" stopIfTrue="1">
      <formula>$F$55&lt;$D$53</formula>
    </cfRule>
  </conditionalFormatting>
  <conditionalFormatting sqref="L75:L77">
    <cfRule type="expression" dxfId="237" priority="250" stopIfTrue="1">
      <formula>$F$52&lt;$D$50</formula>
    </cfRule>
  </conditionalFormatting>
  <conditionalFormatting sqref="L75:L77">
    <cfRule type="expression" dxfId="236" priority="249" stopIfTrue="1">
      <formula>$F$49&lt;$D$47</formula>
    </cfRule>
  </conditionalFormatting>
  <conditionalFormatting sqref="L75:L77">
    <cfRule type="expression" dxfId="235" priority="248" stopIfTrue="1">
      <formula>$F$41&lt;$D$39</formula>
    </cfRule>
  </conditionalFormatting>
  <conditionalFormatting sqref="L75:L77">
    <cfRule type="expression" dxfId="234" priority="247" stopIfTrue="1">
      <formula>$F$38&lt;$D$36</formula>
    </cfRule>
  </conditionalFormatting>
  <conditionalFormatting sqref="L75:L77">
    <cfRule type="expression" dxfId="233" priority="246" stopIfTrue="1">
      <formula>$F$35&lt;$D$33</formula>
    </cfRule>
  </conditionalFormatting>
  <conditionalFormatting sqref="L75:L77">
    <cfRule type="expression" dxfId="232" priority="245" stopIfTrue="1">
      <formula>$F$32&lt;$D$30</formula>
    </cfRule>
  </conditionalFormatting>
  <conditionalFormatting sqref="L75:L77">
    <cfRule type="expression" dxfId="231" priority="244" stopIfTrue="1">
      <formula>$F$29&lt;$D$27</formula>
    </cfRule>
  </conditionalFormatting>
  <conditionalFormatting sqref="L75">
    <cfRule type="expression" dxfId="230" priority="243" stopIfTrue="1">
      <formula>$F$26&lt;$D$24</formula>
    </cfRule>
  </conditionalFormatting>
  <conditionalFormatting sqref="L75">
    <cfRule type="expression" dxfId="229" priority="242" stopIfTrue="1">
      <formula>$F$22&lt;$D$20</formula>
    </cfRule>
  </conditionalFormatting>
  <conditionalFormatting sqref="L75">
    <cfRule type="expression" dxfId="228" priority="241" stopIfTrue="1">
      <formula>$F$22&lt;$D$20</formula>
    </cfRule>
  </conditionalFormatting>
  <conditionalFormatting sqref="L75:L77">
    <cfRule type="expression" dxfId="227" priority="240" stopIfTrue="1">
      <formula>$F$35&lt;$D$33</formula>
    </cfRule>
  </conditionalFormatting>
  <conditionalFormatting sqref="L75:L77">
    <cfRule type="expression" dxfId="226" priority="239" stopIfTrue="1">
      <formula>$F$32&lt;$D$30</formula>
    </cfRule>
  </conditionalFormatting>
  <conditionalFormatting sqref="L75:L77">
    <cfRule type="expression" dxfId="225" priority="238" stopIfTrue="1">
      <formula>$F$29&lt;$D$27</formula>
    </cfRule>
  </conditionalFormatting>
  <conditionalFormatting sqref="L75">
    <cfRule type="expression" dxfId="224" priority="237" stopIfTrue="1">
      <formula>$F$26&lt;$D$24</formula>
    </cfRule>
  </conditionalFormatting>
  <conditionalFormatting sqref="L75">
    <cfRule type="expression" dxfId="223" priority="236" stopIfTrue="1">
      <formula>$F$22&lt;$D$20</formula>
    </cfRule>
  </conditionalFormatting>
  <conditionalFormatting sqref="L75">
    <cfRule type="expression" dxfId="222" priority="235" stopIfTrue="1">
      <formula>$F$22&lt;$D$20</formula>
    </cfRule>
  </conditionalFormatting>
  <conditionalFormatting sqref="L75:L77">
    <cfRule type="expression" dxfId="221" priority="234" stopIfTrue="1">
      <formula>$F$35&lt;$D$33</formula>
    </cfRule>
  </conditionalFormatting>
  <conditionalFormatting sqref="L75:L77">
    <cfRule type="expression" dxfId="220" priority="233" stopIfTrue="1">
      <formula>$F$32&lt;$D$30</formula>
    </cfRule>
  </conditionalFormatting>
  <conditionalFormatting sqref="L75:L77">
    <cfRule type="expression" dxfId="219" priority="232" stopIfTrue="1">
      <formula>$F$29&lt;$D$27</formula>
    </cfRule>
  </conditionalFormatting>
  <conditionalFormatting sqref="L75">
    <cfRule type="expression" dxfId="218" priority="231" stopIfTrue="1">
      <formula>$F$26&lt;$D$24</formula>
    </cfRule>
  </conditionalFormatting>
  <conditionalFormatting sqref="L75">
    <cfRule type="expression" dxfId="217" priority="230" stopIfTrue="1">
      <formula>$F$22&lt;$D$20</formula>
    </cfRule>
  </conditionalFormatting>
  <conditionalFormatting sqref="L75">
    <cfRule type="expression" dxfId="216" priority="229" stopIfTrue="1">
      <formula>$F$22&lt;$D$20</formula>
    </cfRule>
  </conditionalFormatting>
  <conditionalFormatting sqref="L75:L77">
    <cfRule type="expression" dxfId="215" priority="228" stopIfTrue="1">
      <formula>$F$35&lt;$D$33</formula>
    </cfRule>
  </conditionalFormatting>
  <conditionalFormatting sqref="L75:L77">
    <cfRule type="expression" dxfId="214" priority="227" stopIfTrue="1">
      <formula>$F$32&lt;$D$30</formula>
    </cfRule>
  </conditionalFormatting>
  <conditionalFormatting sqref="L75:L77">
    <cfRule type="expression" dxfId="213" priority="226" stopIfTrue="1">
      <formula>$F$29&lt;$D$27</formula>
    </cfRule>
  </conditionalFormatting>
  <conditionalFormatting sqref="L75">
    <cfRule type="expression" dxfId="212" priority="225" stopIfTrue="1">
      <formula>$F$26&lt;$D$24</formula>
    </cfRule>
  </conditionalFormatting>
  <conditionalFormatting sqref="L75">
    <cfRule type="expression" dxfId="211" priority="224" stopIfTrue="1">
      <formula>$F$22&lt;$D$20</formula>
    </cfRule>
  </conditionalFormatting>
  <conditionalFormatting sqref="L75">
    <cfRule type="expression" dxfId="210" priority="223" stopIfTrue="1">
      <formula>$F$22&lt;$D$20</formula>
    </cfRule>
  </conditionalFormatting>
  <conditionalFormatting sqref="L75:L77">
    <cfRule type="expression" dxfId="209" priority="222" stopIfTrue="1">
      <formula>$F$35&lt;$D$33</formula>
    </cfRule>
  </conditionalFormatting>
  <conditionalFormatting sqref="L75:L77">
    <cfRule type="expression" dxfId="208" priority="221" stopIfTrue="1">
      <formula>$F$32&lt;$D$30</formula>
    </cfRule>
  </conditionalFormatting>
  <conditionalFormatting sqref="L75:L77">
    <cfRule type="expression" dxfId="207" priority="220" stopIfTrue="1">
      <formula>$F$29&lt;$D$27</formula>
    </cfRule>
  </conditionalFormatting>
  <conditionalFormatting sqref="L75">
    <cfRule type="expression" dxfId="206" priority="219" stopIfTrue="1">
      <formula>$F$26&lt;$D$24</formula>
    </cfRule>
  </conditionalFormatting>
  <conditionalFormatting sqref="L75">
    <cfRule type="expression" dxfId="205" priority="218" stopIfTrue="1">
      <formula>$F$22&lt;$D$20</formula>
    </cfRule>
  </conditionalFormatting>
  <conditionalFormatting sqref="L75">
    <cfRule type="expression" dxfId="204" priority="217" stopIfTrue="1">
      <formula>$F$22&lt;$D$20</formula>
    </cfRule>
  </conditionalFormatting>
  <conditionalFormatting sqref="L75:L77">
    <cfRule type="expression" dxfId="203" priority="216" stopIfTrue="1">
      <formula>$F$52&lt;$D$50</formula>
    </cfRule>
  </conditionalFormatting>
  <conditionalFormatting sqref="L75:L77">
    <cfRule type="expression" dxfId="202" priority="215" stopIfTrue="1">
      <formula>$F$49&lt;$D$47</formula>
    </cfRule>
  </conditionalFormatting>
  <conditionalFormatting sqref="L75:L77">
    <cfRule type="expression" dxfId="201" priority="214" stopIfTrue="1">
      <formula>$F$41&lt;$D$39</formula>
    </cfRule>
  </conditionalFormatting>
  <conditionalFormatting sqref="L75:L77">
    <cfRule type="expression" dxfId="200" priority="213" stopIfTrue="1">
      <formula>$F$38&lt;$D$36</formula>
    </cfRule>
  </conditionalFormatting>
  <conditionalFormatting sqref="L75:L77">
    <cfRule type="expression" dxfId="199" priority="212" stopIfTrue="1">
      <formula>$F$35&lt;$D$33</formula>
    </cfRule>
  </conditionalFormatting>
  <conditionalFormatting sqref="L75:L77">
    <cfRule type="expression" dxfId="198" priority="211" stopIfTrue="1">
      <formula>$F$32&lt;$D$30</formula>
    </cfRule>
  </conditionalFormatting>
  <conditionalFormatting sqref="L75:L77">
    <cfRule type="expression" dxfId="197" priority="210" stopIfTrue="1">
      <formula>$F$29&lt;$D$27</formula>
    </cfRule>
  </conditionalFormatting>
  <conditionalFormatting sqref="L75">
    <cfRule type="expression" dxfId="196" priority="209" stopIfTrue="1">
      <formula>$F$26&lt;$D$24</formula>
    </cfRule>
  </conditionalFormatting>
  <conditionalFormatting sqref="L75">
    <cfRule type="expression" dxfId="195" priority="208" stopIfTrue="1">
      <formula>$F$22&lt;$D$20</formula>
    </cfRule>
  </conditionalFormatting>
  <conditionalFormatting sqref="L75">
    <cfRule type="expression" dxfId="194" priority="207" stopIfTrue="1">
      <formula>$F$22&lt;$D$20</formula>
    </cfRule>
  </conditionalFormatting>
  <conditionalFormatting sqref="L75:L77">
    <cfRule type="expression" dxfId="193" priority="206" stopIfTrue="1">
      <formula>$F$35&lt;$D$33</formula>
    </cfRule>
  </conditionalFormatting>
  <conditionalFormatting sqref="L75:L77">
    <cfRule type="expression" dxfId="192" priority="205" stopIfTrue="1">
      <formula>$F$32&lt;$D$30</formula>
    </cfRule>
  </conditionalFormatting>
  <conditionalFormatting sqref="L75:L77">
    <cfRule type="expression" dxfId="191" priority="204" stopIfTrue="1">
      <formula>$F$29&lt;$D$27</formula>
    </cfRule>
  </conditionalFormatting>
  <conditionalFormatting sqref="L75">
    <cfRule type="expression" dxfId="190" priority="203" stopIfTrue="1">
      <formula>$F$26&lt;$D$24</formula>
    </cfRule>
  </conditionalFormatting>
  <conditionalFormatting sqref="L75">
    <cfRule type="expression" dxfId="189" priority="202" stopIfTrue="1">
      <formula>$F$22&lt;$D$20</formula>
    </cfRule>
  </conditionalFormatting>
  <conditionalFormatting sqref="L75">
    <cfRule type="expression" dxfId="188" priority="201" stopIfTrue="1">
      <formula>$F$22&lt;$D$20</formula>
    </cfRule>
  </conditionalFormatting>
  <conditionalFormatting sqref="L75:L77">
    <cfRule type="expression" dxfId="187" priority="200" stopIfTrue="1">
      <formula>$F$35&lt;$D$33</formula>
    </cfRule>
  </conditionalFormatting>
  <conditionalFormatting sqref="L75:L77">
    <cfRule type="expression" dxfId="186" priority="199" stopIfTrue="1">
      <formula>$F$32&lt;$D$30</formula>
    </cfRule>
  </conditionalFormatting>
  <conditionalFormatting sqref="L75:L77">
    <cfRule type="expression" dxfId="185" priority="198" stopIfTrue="1">
      <formula>$F$29&lt;$D$27</formula>
    </cfRule>
  </conditionalFormatting>
  <conditionalFormatting sqref="L75">
    <cfRule type="expression" dxfId="184" priority="197" stopIfTrue="1">
      <formula>$F$26&lt;$D$24</formula>
    </cfRule>
  </conditionalFormatting>
  <conditionalFormatting sqref="L75">
    <cfRule type="expression" dxfId="183" priority="196" stopIfTrue="1">
      <formula>$F$22&lt;$D$20</formula>
    </cfRule>
  </conditionalFormatting>
  <conditionalFormatting sqref="L75">
    <cfRule type="expression" dxfId="182" priority="195" stopIfTrue="1">
      <formula>$F$22&lt;$D$20</formula>
    </cfRule>
  </conditionalFormatting>
  <conditionalFormatting sqref="L75:L77">
    <cfRule type="expression" dxfId="181" priority="194" stopIfTrue="1">
      <formula>$F$35&lt;$D$33</formula>
    </cfRule>
  </conditionalFormatting>
  <conditionalFormatting sqref="L75:L77">
    <cfRule type="expression" dxfId="180" priority="193" stopIfTrue="1">
      <formula>$F$32&lt;$D$30</formula>
    </cfRule>
  </conditionalFormatting>
  <conditionalFormatting sqref="L75:L77">
    <cfRule type="expression" dxfId="179" priority="192" stopIfTrue="1">
      <formula>$F$29&lt;$D$27</formula>
    </cfRule>
  </conditionalFormatting>
  <conditionalFormatting sqref="L75">
    <cfRule type="expression" dxfId="178" priority="191" stopIfTrue="1">
      <formula>$F$26&lt;$D$24</formula>
    </cfRule>
  </conditionalFormatting>
  <conditionalFormatting sqref="L75">
    <cfRule type="expression" dxfId="177" priority="190" stopIfTrue="1">
      <formula>$F$22&lt;$D$20</formula>
    </cfRule>
  </conditionalFormatting>
  <conditionalFormatting sqref="L75">
    <cfRule type="expression" dxfId="176" priority="189" stopIfTrue="1">
      <formula>$F$22&lt;$D$20</formula>
    </cfRule>
  </conditionalFormatting>
  <conditionalFormatting sqref="L75:L77">
    <cfRule type="expression" dxfId="175" priority="188" stopIfTrue="1">
      <formula>$F$35&lt;$D$33</formula>
    </cfRule>
  </conditionalFormatting>
  <conditionalFormatting sqref="L75:L77">
    <cfRule type="expression" dxfId="174" priority="187" stopIfTrue="1">
      <formula>$F$32&lt;$D$30</formula>
    </cfRule>
  </conditionalFormatting>
  <conditionalFormatting sqref="L75:L77">
    <cfRule type="expression" dxfId="173" priority="186" stopIfTrue="1">
      <formula>$F$29&lt;$D$27</formula>
    </cfRule>
  </conditionalFormatting>
  <conditionalFormatting sqref="L75">
    <cfRule type="expression" dxfId="172" priority="185" stopIfTrue="1">
      <formula>$F$26&lt;$D$24</formula>
    </cfRule>
  </conditionalFormatting>
  <conditionalFormatting sqref="L75">
    <cfRule type="expression" dxfId="171" priority="184" stopIfTrue="1">
      <formula>$F$22&lt;$D$20</formula>
    </cfRule>
  </conditionalFormatting>
  <conditionalFormatting sqref="L75">
    <cfRule type="expression" dxfId="170" priority="183" stopIfTrue="1">
      <formula>$F$22&lt;$D$20</formula>
    </cfRule>
  </conditionalFormatting>
  <conditionalFormatting sqref="L75:L77">
    <cfRule type="expression" dxfId="169" priority="182" stopIfTrue="1">
      <formula>$F$52&lt;$D$50</formula>
    </cfRule>
  </conditionalFormatting>
  <conditionalFormatting sqref="L75:L77">
    <cfRule type="expression" dxfId="168" priority="181" stopIfTrue="1">
      <formula>$F$49&lt;$D$47</formula>
    </cfRule>
  </conditionalFormatting>
  <conditionalFormatting sqref="L75:L77">
    <cfRule type="expression" dxfId="167" priority="180" stopIfTrue="1">
      <formula>$F$41&lt;$D$39</formula>
    </cfRule>
  </conditionalFormatting>
  <conditionalFormatting sqref="L75:L77">
    <cfRule type="expression" dxfId="166" priority="179" stopIfTrue="1">
      <formula>$F$38&lt;$D$36</formula>
    </cfRule>
  </conditionalFormatting>
  <conditionalFormatting sqref="L75:L77">
    <cfRule type="expression" dxfId="165" priority="178" stopIfTrue="1">
      <formula>$F$35&lt;$D$33</formula>
    </cfRule>
  </conditionalFormatting>
  <conditionalFormatting sqref="L75:L77">
    <cfRule type="expression" dxfId="164" priority="177" stopIfTrue="1">
      <formula>$F$32&lt;$D$30</formula>
    </cfRule>
  </conditionalFormatting>
  <conditionalFormatting sqref="L75:L77">
    <cfRule type="expression" dxfId="163" priority="176" stopIfTrue="1">
      <formula>$F$29&lt;$D$27</formula>
    </cfRule>
  </conditionalFormatting>
  <conditionalFormatting sqref="L75">
    <cfRule type="expression" dxfId="162" priority="175" stopIfTrue="1">
      <formula>$F$26&lt;$D$24</formula>
    </cfRule>
  </conditionalFormatting>
  <conditionalFormatting sqref="L75">
    <cfRule type="expression" dxfId="161" priority="174" stopIfTrue="1">
      <formula>$F$22&lt;$D$20</formula>
    </cfRule>
  </conditionalFormatting>
  <conditionalFormatting sqref="L75">
    <cfRule type="expression" dxfId="160" priority="173" stopIfTrue="1">
      <formula>$F$22&lt;$D$20</formula>
    </cfRule>
  </conditionalFormatting>
  <conditionalFormatting sqref="L75:L77">
    <cfRule type="expression" dxfId="159" priority="172" stopIfTrue="1">
      <formula>$F$35&lt;$D$33</formula>
    </cfRule>
  </conditionalFormatting>
  <conditionalFormatting sqref="L75:L77">
    <cfRule type="expression" dxfId="158" priority="171" stopIfTrue="1">
      <formula>$F$32&lt;$D$30</formula>
    </cfRule>
  </conditionalFormatting>
  <conditionalFormatting sqref="L75:L77">
    <cfRule type="expression" dxfId="157" priority="170" stopIfTrue="1">
      <formula>$F$29&lt;$D$27</formula>
    </cfRule>
  </conditionalFormatting>
  <conditionalFormatting sqref="L75">
    <cfRule type="expression" dxfId="156" priority="169" stopIfTrue="1">
      <formula>$F$26&lt;$D$24</formula>
    </cfRule>
  </conditionalFormatting>
  <conditionalFormatting sqref="L75">
    <cfRule type="expression" dxfId="155" priority="168" stopIfTrue="1">
      <formula>$F$22&lt;$D$20</formula>
    </cfRule>
  </conditionalFormatting>
  <conditionalFormatting sqref="L75">
    <cfRule type="expression" dxfId="154" priority="167" stopIfTrue="1">
      <formula>$F$22&lt;$D$20</formula>
    </cfRule>
  </conditionalFormatting>
  <conditionalFormatting sqref="L75:L77">
    <cfRule type="expression" dxfId="153" priority="166" stopIfTrue="1">
      <formula>$F$35&lt;$D$33</formula>
    </cfRule>
  </conditionalFormatting>
  <conditionalFormatting sqref="L75:L77">
    <cfRule type="expression" dxfId="152" priority="165" stopIfTrue="1">
      <formula>$F$32&lt;$D$30</formula>
    </cfRule>
  </conditionalFormatting>
  <conditionalFormatting sqref="L75:L77">
    <cfRule type="expression" dxfId="151" priority="164" stopIfTrue="1">
      <formula>$F$29&lt;$D$27</formula>
    </cfRule>
  </conditionalFormatting>
  <conditionalFormatting sqref="L75">
    <cfRule type="expression" dxfId="150" priority="163" stopIfTrue="1">
      <formula>$F$26&lt;$D$24</formula>
    </cfRule>
  </conditionalFormatting>
  <conditionalFormatting sqref="L75">
    <cfRule type="expression" dxfId="149" priority="162" stopIfTrue="1">
      <formula>$F$22&lt;$D$20</formula>
    </cfRule>
  </conditionalFormatting>
  <conditionalFormatting sqref="L75">
    <cfRule type="expression" dxfId="148" priority="161" stopIfTrue="1">
      <formula>$F$22&lt;$D$20</formula>
    </cfRule>
  </conditionalFormatting>
  <conditionalFormatting sqref="L75:L77">
    <cfRule type="expression" dxfId="147" priority="160" stopIfTrue="1">
      <formula>$F$35&lt;$D$33</formula>
    </cfRule>
  </conditionalFormatting>
  <conditionalFormatting sqref="L75:L77">
    <cfRule type="expression" dxfId="146" priority="159" stopIfTrue="1">
      <formula>$F$32&lt;$D$30</formula>
    </cfRule>
  </conditionalFormatting>
  <conditionalFormatting sqref="L75:L77">
    <cfRule type="expression" dxfId="145" priority="158" stopIfTrue="1">
      <formula>$F$29&lt;$D$27</formula>
    </cfRule>
  </conditionalFormatting>
  <conditionalFormatting sqref="L75">
    <cfRule type="expression" dxfId="144" priority="157" stopIfTrue="1">
      <formula>$F$26&lt;$D$24</formula>
    </cfRule>
  </conditionalFormatting>
  <conditionalFormatting sqref="L75">
    <cfRule type="expression" dxfId="143" priority="156" stopIfTrue="1">
      <formula>$F$22&lt;$D$20</formula>
    </cfRule>
  </conditionalFormatting>
  <conditionalFormatting sqref="L75">
    <cfRule type="expression" dxfId="142" priority="155" stopIfTrue="1">
      <formula>$F$22&lt;$D$20</formula>
    </cfRule>
  </conditionalFormatting>
  <conditionalFormatting sqref="L75:L77">
    <cfRule type="expression" dxfId="141" priority="154" stopIfTrue="1">
      <formula>$F$35&lt;$D$33</formula>
    </cfRule>
  </conditionalFormatting>
  <conditionalFormatting sqref="L75:L77">
    <cfRule type="expression" dxfId="140" priority="153" stopIfTrue="1">
      <formula>$F$32&lt;$D$30</formula>
    </cfRule>
  </conditionalFormatting>
  <conditionalFormatting sqref="L75:L77">
    <cfRule type="expression" dxfId="139" priority="152" stopIfTrue="1">
      <formula>$F$29&lt;$D$27</formula>
    </cfRule>
  </conditionalFormatting>
  <conditionalFormatting sqref="L75">
    <cfRule type="expression" dxfId="138" priority="151" stopIfTrue="1">
      <formula>$F$26&lt;$D$24</formula>
    </cfRule>
  </conditionalFormatting>
  <conditionalFormatting sqref="L75">
    <cfRule type="expression" dxfId="137" priority="150" stopIfTrue="1">
      <formula>$F$22&lt;$D$20</formula>
    </cfRule>
  </conditionalFormatting>
  <conditionalFormatting sqref="L75">
    <cfRule type="expression" dxfId="136" priority="149" stopIfTrue="1">
      <formula>$F$22&lt;$D$20</formula>
    </cfRule>
  </conditionalFormatting>
  <conditionalFormatting sqref="L75:L77">
    <cfRule type="expression" dxfId="135" priority="148" stopIfTrue="1">
      <formula>$F$52&lt;$D$50</formula>
    </cfRule>
  </conditionalFormatting>
  <conditionalFormatting sqref="L75:L77">
    <cfRule type="expression" dxfId="134" priority="147" stopIfTrue="1">
      <formula>$F$49&lt;$D$47</formula>
    </cfRule>
  </conditionalFormatting>
  <conditionalFormatting sqref="L75:L77">
    <cfRule type="expression" dxfId="133" priority="146" stopIfTrue="1">
      <formula>$F$41&lt;$D$39</formula>
    </cfRule>
  </conditionalFormatting>
  <conditionalFormatting sqref="L75:L77">
    <cfRule type="expression" dxfId="132" priority="145" stopIfTrue="1">
      <formula>$F$38&lt;$D$36</formula>
    </cfRule>
  </conditionalFormatting>
  <conditionalFormatting sqref="L75:L77">
    <cfRule type="expression" dxfId="131" priority="144" stopIfTrue="1">
      <formula>$F$35&lt;$D$33</formula>
    </cfRule>
  </conditionalFormatting>
  <conditionalFormatting sqref="L75:L77">
    <cfRule type="expression" dxfId="130" priority="143" stopIfTrue="1">
      <formula>$F$32&lt;$D$30</formula>
    </cfRule>
  </conditionalFormatting>
  <conditionalFormatting sqref="L75:L77">
    <cfRule type="expression" dxfId="129" priority="142" stopIfTrue="1">
      <formula>$F$29&lt;$D$27</formula>
    </cfRule>
  </conditionalFormatting>
  <conditionalFormatting sqref="L75">
    <cfRule type="expression" dxfId="128" priority="141" stopIfTrue="1">
      <formula>$F$26&lt;$D$24</formula>
    </cfRule>
  </conditionalFormatting>
  <conditionalFormatting sqref="L75">
    <cfRule type="expression" dxfId="127" priority="140" stopIfTrue="1">
      <formula>$F$22&lt;$D$20</formula>
    </cfRule>
  </conditionalFormatting>
  <conditionalFormatting sqref="L75">
    <cfRule type="expression" dxfId="126" priority="139" stopIfTrue="1">
      <formula>$F$22&lt;$D$20</formula>
    </cfRule>
  </conditionalFormatting>
  <conditionalFormatting sqref="L75:L77">
    <cfRule type="expression" dxfId="125" priority="138" stopIfTrue="1">
      <formula>$F$35&lt;$D$33</formula>
    </cfRule>
  </conditionalFormatting>
  <conditionalFormatting sqref="L75:L77">
    <cfRule type="expression" dxfId="124" priority="137" stopIfTrue="1">
      <formula>$F$32&lt;$D$30</formula>
    </cfRule>
  </conditionalFormatting>
  <conditionalFormatting sqref="L75:L77">
    <cfRule type="expression" dxfId="123" priority="136" stopIfTrue="1">
      <formula>$F$29&lt;$D$27</formula>
    </cfRule>
  </conditionalFormatting>
  <conditionalFormatting sqref="L75">
    <cfRule type="expression" dxfId="122" priority="135" stopIfTrue="1">
      <formula>$F$26&lt;$D$24</formula>
    </cfRule>
  </conditionalFormatting>
  <conditionalFormatting sqref="L75">
    <cfRule type="expression" dxfId="121" priority="134" stopIfTrue="1">
      <formula>$F$22&lt;$D$20</formula>
    </cfRule>
  </conditionalFormatting>
  <conditionalFormatting sqref="L75">
    <cfRule type="expression" dxfId="120" priority="133" stopIfTrue="1">
      <formula>$F$22&lt;$D$20</formula>
    </cfRule>
  </conditionalFormatting>
  <conditionalFormatting sqref="L75:L77">
    <cfRule type="expression" dxfId="119" priority="132" stopIfTrue="1">
      <formula>$F$35&lt;$D$33</formula>
    </cfRule>
  </conditionalFormatting>
  <conditionalFormatting sqref="L75:L77">
    <cfRule type="expression" dxfId="118" priority="131" stopIfTrue="1">
      <formula>$F$32&lt;$D$30</formula>
    </cfRule>
  </conditionalFormatting>
  <conditionalFormatting sqref="L75:L77">
    <cfRule type="expression" dxfId="117" priority="130" stopIfTrue="1">
      <formula>$F$29&lt;$D$27</formula>
    </cfRule>
  </conditionalFormatting>
  <conditionalFormatting sqref="L75">
    <cfRule type="expression" dxfId="116" priority="129" stopIfTrue="1">
      <formula>$F$26&lt;$D$24</formula>
    </cfRule>
  </conditionalFormatting>
  <conditionalFormatting sqref="L75">
    <cfRule type="expression" dxfId="115" priority="128" stopIfTrue="1">
      <formula>$F$22&lt;$D$20</formula>
    </cfRule>
  </conditionalFormatting>
  <conditionalFormatting sqref="L75">
    <cfRule type="expression" dxfId="114" priority="127" stopIfTrue="1">
      <formula>$F$22&lt;$D$20</formula>
    </cfRule>
  </conditionalFormatting>
  <conditionalFormatting sqref="L75:L77">
    <cfRule type="expression" dxfId="113" priority="126" stopIfTrue="1">
      <formula>$F$35&lt;$D$33</formula>
    </cfRule>
  </conditionalFormatting>
  <conditionalFormatting sqref="L75:L77">
    <cfRule type="expression" dxfId="112" priority="125" stopIfTrue="1">
      <formula>$F$32&lt;$D$30</formula>
    </cfRule>
  </conditionalFormatting>
  <conditionalFormatting sqref="L75:L77">
    <cfRule type="expression" dxfId="111" priority="124" stopIfTrue="1">
      <formula>$F$29&lt;$D$27</formula>
    </cfRule>
  </conditionalFormatting>
  <conditionalFormatting sqref="L75">
    <cfRule type="expression" dxfId="110" priority="123" stopIfTrue="1">
      <formula>$F$26&lt;$D$24</formula>
    </cfRule>
  </conditionalFormatting>
  <conditionalFormatting sqref="L75">
    <cfRule type="expression" dxfId="109" priority="122" stopIfTrue="1">
      <formula>$F$22&lt;$D$20</formula>
    </cfRule>
  </conditionalFormatting>
  <conditionalFormatting sqref="L75">
    <cfRule type="expression" dxfId="108" priority="121" stopIfTrue="1">
      <formula>$F$22&lt;$D$20</formula>
    </cfRule>
  </conditionalFormatting>
  <conditionalFormatting sqref="L75:L77">
    <cfRule type="expression" dxfId="107" priority="120" stopIfTrue="1">
      <formula>$F$35&lt;$D$33</formula>
    </cfRule>
  </conditionalFormatting>
  <conditionalFormatting sqref="L75:L77">
    <cfRule type="expression" dxfId="106" priority="119" stopIfTrue="1">
      <formula>$F$32&lt;$D$30</formula>
    </cfRule>
  </conditionalFormatting>
  <conditionalFormatting sqref="L75:L77">
    <cfRule type="expression" dxfId="105" priority="118" stopIfTrue="1">
      <formula>$F$29&lt;$D$27</formula>
    </cfRule>
  </conditionalFormatting>
  <conditionalFormatting sqref="L75">
    <cfRule type="expression" dxfId="104" priority="117" stopIfTrue="1">
      <formula>$F$26&lt;$D$24</formula>
    </cfRule>
  </conditionalFormatting>
  <conditionalFormatting sqref="L75">
    <cfRule type="expression" dxfId="103" priority="116" stopIfTrue="1">
      <formula>$F$22&lt;$D$20</formula>
    </cfRule>
  </conditionalFormatting>
  <conditionalFormatting sqref="L75">
    <cfRule type="expression" dxfId="102" priority="115" stopIfTrue="1">
      <formula>$F$22&lt;$D$20</formula>
    </cfRule>
  </conditionalFormatting>
  <conditionalFormatting sqref="L75:L77">
    <cfRule type="expression" dxfId="101" priority="114" stopIfTrue="1">
      <formula>$F$49&lt;$D$47</formula>
    </cfRule>
  </conditionalFormatting>
  <conditionalFormatting sqref="L75:L77">
    <cfRule type="expression" dxfId="100" priority="113" stopIfTrue="1">
      <formula>$F$41&lt;$D$39</formula>
    </cfRule>
  </conditionalFormatting>
  <conditionalFormatting sqref="L75:L77">
    <cfRule type="expression" dxfId="99" priority="112" stopIfTrue="1">
      <formula>$F$38&lt;$D$36</formula>
    </cfRule>
  </conditionalFormatting>
  <conditionalFormatting sqref="L75:L77">
    <cfRule type="expression" dxfId="98" priority="111" stopIfTrue="1">
      <formula>$F$35&lt;$D$33</formula>
    </cfRule>
  </conditionalFormatting>
  <conditionalFormatting sqref="L75:L77">
    <cfRule type="expression" dxfId="97" priority="110" stopIfTrue="1">
      <formula>$F$32&lt;$D$30</formula>
    </cfRule>
  </conditionalFormatting>
  <conditionalFormatting sqref="L75:L77">
    <cfRule type="expression" dxfId="96" priority="109" stopIfTrue="1">
      <formula>$F$29&lt;$D$27</formula>
    </cfRule>
  </conditionalFormatting>
  <conditionalFormatting sqref="L75">
    <cfRule type="expression" dxfId="95" priority="108" stopIfTrue="1">
      <formula>$F$26&lt;$D$24</formula>
    </cfRule>
  </conditionalFormatting>
  <conditionalFormatting sqref="L75">
    <cfRule type="expression" dxfId="94" priority="107" stopIfTrue="1">
      <formula>$F$22&lt;$D$20</formula>
    </cfRule>
  </conditionalFormatting>
  <conditionalFormatting sqref="L75">
    <cfRule type="expression" dxfId="93" priority="106" stopIfTrue="1">
      <formula>$F$22&lt;$D$20</formula>
    </cfRule>
  </conditionalFormatting>
  <conditionalFormatting sqref="L75:L77">
    <cfRule type="expression" dxfId="92" priority="105" stopIfTrue="1">
      <formula>$F$35&lt;$D$33</formula>
    </cfRule>
  </conditionalFormatting>
  <conditionalFormatting sqref="L75:L77">
    <cfRule type="expression" dxfId="91" priority="104" stopIfTrue="1">
      <formula>$F$32&lt;$D$30</formula>
    </cfRule>
  </conditionalFormatting>
  <conditionalFormatting sqref="L75:L77">
    <cfRule type="expression" dxfId="90" priority="103" stopIfTrue="1">
      <formula>$F$29&lt;$D$27</formula>
    </cfRule>
  </conditionalFormatting>
  <conditionalFormatting sqref="L75">
    <cfRule type="expression" dxfId="89" priority="102" stopIfTrue="1">
      <formula>$F$26&lt;$D$24</formula>
    </cfRule>
  </conditionalFormatting>
  <conditionalFormatting sqref="L75">
    <cfRule type="expression" dxfId="88" priority="101" stopIfTrue="1">
      <formula>$F$22&lt;$D$20</formula>
    </cfRule>
  </conditionalFormatting>
  <conditionalFormatting sqref="L75">
    <cfRule type="expression" dxfId="87" priority="100" stopIfTrue="1">
      <formula>$F$22&lt;$D$20</formula>
    </cfRule>
  </conditionalFormatting>
  <conditionalFormatting sqref="L75:L77">
    <cfRule type="expression" dxfId="86" priority="99" stopIfTrue="1">
      <formula>$F$35&lt;$D$33</formula>
    </cfRule>
  </conditionalFormatting>
  <conditionalFormatting sqref="L75:L77">
    <cfRule type="expression" dxfId="85" priority="98" stopIfTrue="1">
      <formula>$F$32&lt;$D$30</formula>
    </cfRule>
  </conditionalFormatting>
  <conditionalFormatting sqref="L75:L77">
    <cfRule type="expression" dxfId="84" priority="97" stopIfTrue="1">
      <formula>$F$29&lt;$D$27</formula>
    </cfRule>
  </conditionalFormatting>
  <conditionalFormatting sqref="L75">
    <cfRule type="expression" dxfId="83" priority="96" stopIfTrue="1">
      <formula>$F$26&lt;$D$24</formula>
    </cfRule>
  </conditionalFormatting>
  <conditionalFormatting sqref="L75">
    <cfRule type="expression" dxfId="82" priority="95" stopIfTrue="1">
      <formula>$F$22&lt;$D$20</formula>
    </cfRule>
  </conditionalFormatting>
  <conditionalFormatting sqref="L75">
    <cfRule type="expression" dxfId="81" priority="94" stopIfTrue="1">
      <formula>$F$22&lt;$D$20</formula>
    </cfRule>
  </conditionalFormatting>
  <conditionalFormatting sqref="L75:L77">
    <cfRule type="expression" dxfId="80" priority="93" stopIfTrue="1">
      <formula>$F$35&lt;$D$33</formula>
    </cfRule>
  </conditionalFormatting>
  <conditionalFormatting sqref="L75:L77">
    <cfRule type="expression" dxfId="79" priority="92" stopIfTrue="1">
      <formula>$F$32&lt;$D$30</formula>
    </cfRule>
  </conditionalFormatting>
  <conditionalFormatting sqref="L75:L77">
    <cfRule type="expression" dxfId="78" priority="91" stopIfTrue="1">
      <formula>$F$29&lt;$D$27</formula>
    </cfRule>
  </conditionalFormatting>
  <conditionalFormatting sqref="L75">
    <cfRule type="expression" dxfId="77" priority="90" stopIfTrue="1">
      <formula>$F$26&lt;$D$24</formula>
    </cfRule>
  </conditionalFormatting>
  <conditionalFormatting sqref="L75">
    <cfRule type="expression" dxfId="76" priority="89" stopIfTrue="1">
      <formula>$F$22&lt;$D$20</formula>
    </cfRule>
  </conditionalFormatting>
  <conditionalFormatting sqref="L75">
    <cfRule type="expression" dxfId="75" priority="88" stopIfTrue="1">
      <formula>$F$22&lt;$D$20</formula>
    </cfRule>
  </conditionalFormatting>
  <conditionalFormatting sqref="L75:L77">
    <cfRule type="expression" dxfId="74" priority="87" stopIfTrue="1">
      <formula>$F$35&lt;$D$33</formula>
    </cfRule>
  </conditionalFormatting>
  <conditionalFormatting sqref="L75:L77">
    <cfRule type="expression" dxfId="73" priority="86" stopIfTrue="1">
      <formula>$F$32&lt;$D$30</formula>
    </cfRule>
  </conditionalFormatting>
  <conditionalFormatting sqref="L75:L77">
    <cfRule type="expression" dxfId="72" priority="85" stopIfTrue="1">
      <formula>$F$29&lt;$D$27</formula>
    </cfRule>
  </conditionalFormatting>
  <conditionalFormatting sqref="L75">
    <cfRule type="expression" dxfId="71" priority="84" stopIfTrue="1">
      <formula>$F$26&lt;$D$24</formula>
    </cfRule>
  </conditionalFormatting>
  <conditionalFormatting sqref="L75">
    <cfRule type="expression" dxfId="70" priority="83" stopIfTrue="1">
      <formula>$F$22&lt;$D$20</formula>
    </cfRule>
  </conditionalFormatting>
  <conditionalFormatting sqref="L75">
    <cfRule type="expression" dxfId="69" priority="82" stopIfTrue="1">
      <formula>$F$22&lt;$D$20</formula>
    </cfRule>
  </conditionalFormatting>
  <conditionalFormatting sqref="L75:L77">
    <cfRule type="expression" dxfId="68" priority="81" stopIfTrue="1">
      <formula>$F$52&lt;$D$50</formula>
    </cfRule>
  </conditionalFormatting>
  <conditionalFormatting sqref="L75:L77">
    <cfRule type="expression" dxfId="67" priority="80" stopIfTrue="1">
      <formula>$F$49&lt;$D$47</formula>
    </cfRule>
  </conditionalFormatting>
  <conditionalFormatting sqref="L75:L77">
    <cfRule type="expression" dxfId="66" priority="79" stopIfTrue="1">
      <formula>$F$41&lt;$D$39</formula>
    </cfRule>
  </conditionalFormatting>
  <conditionalFormatting sqref="L75:L77">
    <cfRule type="expression" dxfId="65" priority="78" stopIfTrue="1">
      <formula>$F$38&lt;$D$36</formula>
    </cfRule>
  </conditionalFormatting>
  <conditionalFormatting sqref="L75:L77">
    <cfRule type="expression" dxfId="64" priority="77" stopIfTrue="1">
      <formula>$F$35&lt;$D$33</formula>
    </cfRule>
  </conditionalFormatting>
  <conditionalFormatting sqref="L75:L77">
    <cfRule type="expression" dxfId="63" priority="76" stopIfTrue="1">
      <formula>$F$32&lt;$D$30</formula>
    </cfRule>
  </conditionalFormatting>
  <conditionalFormatting sqref="L75:L77">
    <cfRule type="expression" dxfId="62" priority="75" stopIfTrue="1">
      <formula>$F$29&lt;$D$27</formula>
    </cfRule>
  </conditionalFormatting>
  <conditionalFormatting sqref="L75">
    <cfRule type="expression" dxfId="61" priority="74" stopIfTrue="1">
      <formula>$F$26&lt;$D$24</formula>
    </cfRule>
  </conditionalFormatting>
  <conditionalFormatting sqref="L75">
    <cfRule type="expression" dxfId="60" priority="73" stopIfTrue="1">
      <formula>$F$22&lt;$D$20</formula>
    </cfRule>
  </conditionalFormatting>
  <conditionalFormatting sqref="L75">
    <cfRule type="expression" dxfId="59" priority="72" stopIfTrue="1">
      <formula>$F$22&lt;$D$20</formula>
    </cfRule>
  </conditionalFormatting>
  <conditionalFormatting sqref="L75:L77">
    <cfRule type="expression" dxfId="58" priority="71" stopIfTrue="1">
      <formula>$F$35&lt;$D$33</formula>
    </cfRule>
  </conditionalFormatting>
  <conditionalFormatting sqref="L75:L77">
    <cfRule type="expression" dxfId="57" priority="70" stopIfTrue="1">
      <formula>$F$32&lt;$D$30</formula>
    </cfRule>
  </conditionalFormatting>
  <conditionalFormatting sqref="L75:L77">
    <cfRule type="expression" dxfId="56" priority="69" stopIfTrue="1">
      <formula>$F$29&lt;$D$27</formula>
    </cfRule>
  </conditionalFormatting>
  <conditionalFormatting sqref="L75">
    <cfRule type="expression" dxfId="55" priority="68" stopIfTrue="1">
      <formula>$F$26&lt;$D$24</formula>
    </cfRule>
  </conditionalFormatting>
  <conditionalFormatting sqref="L75">
    <cfRule type="expression" dxfId="54" priority="67" stopIfTrue="1">
      <formula>$F$22&lt;$D$20</formula>
    </cfRule>
  </conditionalFormatting>
  <conditionalFormatting sqref="L75">
    <cfRule type="expression" dxfId="53" priority="66" stopIfTrue="1">
      <formula>$F$22&lt;$D$20</formula>
    </cfRule>
  </conditionalFormatting>
  <conditionalFormatting sqref="L75:L77">
    <cfRule type="expression" dxfId="52" priority="65" stopIfTrue="1">
      <formula>$F$35&lt;$D$33</formula>
    </cfRule>
  </conditionalFormatting>
  <conditionalFormatting sqref="L75:L77">
    <cfRule type="expression" dxfId="51" priority="64" stopIfTrue="1">
      <formula>$F$32&lt;$D$30</formula>
    </cfRule>
  </conditionalFormatting>
  <conditionalFormatting sqref="L75:L77">
    <cfRule type="expression" dxfId="50" priority="63" stopIfTrue="1">
      <formula>$F$29&lt;$D$27</formula>
    </cfRule>
  </conditionalFormatting>
  <conditionalFormatting sqref="L75">
    <cfRule type="expression" dxfId="49" priority="62" stopIfTrue="1">
      <formula>$F$26&lt;$D$24</formula>
    </cfRule>
  </conditionalFormatting>
  <conditionalFormatting sqref="L75">
    <cfRule type="expression" dxfId="48" priority="61" stopIfTrue="1">
      <formula>$F$22&lt;$D$20</formula>
    </cfRule>
  </conditionalFormatting>
  <conditionalFormatting sqref="L75">
    <cfRule type="expression" dxfId="47" priority="60" stopIfTrue="1">
      <formula>$F$22&lt;$D$20</formula>
    </cfRule>
  </conditionalFormatting>
  <conditionalFormatting sqref="L75:L77">
    <cfRule type="expression" dxfId="46" priority="59" stopIfTrue="1">
      <formula>$F$35&lt;$D$33</formula>
    </cfRule>
  </conditionalFormatting>
  <conditionalFormatting sqref="L75:L77">
    <cfRule type="expression" dxfId="45" priority="58" stopIfTrue="1">
      <formula>$F$32&lt;$D$30</formula>
    </cfRule>
  </conditionalFormatting>
  <conditionalFormatting sqref="L75:L77">
    <cfRule type="expression" dxfId="44" priority="57" stopIfTrue="1">
      <formula>$F$29&lt;$D$27</formula>
    </cfRule>
  </conditionalFormatting>
  <conditionalFormatting sqref="L75">
    <cfRule type="expression" dxfId="43" priority="56" stopIfTrue="1">
      <formula>$F$26&lt;$D$24</formula>
    </cfRule>
  </conditionalFormatting>
  <conditionalFormatting sqref="L75">
    <cfRule type="expression" dxfId="42" priority="55" stopIfTrue="1">
      <formula>$F$22&lt;$D$20</formula>
    </cfRule>
  </conditionalFormatting>
  <conditionalFormatting sqref="L75">
    <cfRule type="expression" dxfId="41" priority="54" stopIfTrue="1">
      <formula>$F$22&lt;$D$20</formula>
    </cfRule>
  </conditionalFormatting>
  <conditionalFormatting sqref="L75:L77">
    <cfRule type="expression" dxfId="40" priority="53" stopIfTrue="1">
      <formula>$F$35&lt;$D$33</formula>
    </cfRule>
  </conditionalFormatting>
  <conditionalFormatting sqref="L75:L77">
    <cfRule type="expression" dxfId="39" priority="52" stopIfTrue="1">
      <formula>$F$32&lt;$D$30</formula>
    </cfRule>
  </conditionalFormatting>
  <conditionalFormatting sqref="L75:L77">
    <cfRule type="expression" dxfId="38" priority="51" stopIfTrue="1">
      <formula>$F$29&lt;$D$27</formula>
    </cfRule>
  </conditionalFormatting>
  <conditionalFormatting sqref="L75">
    <cfRule type="expression" dxfId="37" priority="50" stopIfTrue="1">
      <formula>$F$26&lt;$D$24</formula>
    </cfRule>
  </conditionalFormatting>
  <conditionalFormatting sqref="L75">
    <cfRule type="expression" dxfId="36" priority="49" stopIfTrue="1">
      <formula>$F$22&lt;$D$20</formula>
    </cfRule>
  </conditionalFormatting>
  <conditionalFormatting sqref="L75">
    <cfRule type="expression" dxfId="35" priority="48" stopIfTrue="1">
      <formula>$F$22&lt;$D$20</formula>
    </cfRule>
  </conditionalFormatting>
  <conditionalFormatting sqref="L11:L13">
    <cfRule type="expression" dxfId="34" priority="36">
      <formula>"$F$14&lt;$D$12"</formula>
    </cfRule>
  </conditionalFormatting>
  <conditionalFormatting sqref="K11:K13">
    <cfRule type="expression" dxfId="33" priority="34">
      <formula>$F$13&lt;$D$11</formula>
    </cfRule>
  </conditionalFormatting>
  <conditionalFormatting sqref="K11:K13">
    <cfRule type="expression" dxfId="32" priority="33" stopIfTrue="1">
      <formula>$F$22&lt;$D$20</formula>
    </cfRule>
  </conditionalFormatting>
  <conditionalFormatting sqref="Q60:Q77">
    <cfRule type="expression" dxfId="31" priority="1" stopIfTrue="1">
      <formula>$F$22&lt;$D$20</formula>
    </cfRule>
  </conditionalFormatting>
  <conditionalFormatting sqref="K14:K22">
    <cfRule type="expression" dxfId="30" priority="32">
      <formula>$F$13&lt;$D$11</formula>
    </cfRule>
  </conditionalFormatting>
  <conditionalFormatting sqref="K14:K22">
    <cfRule type="expression" dxfId="29" priority="31" stopIfTrue="1">
      <formula>$F$22&lt;$D$20</formula>
    </cfRule>
  </conditionalFormatting>
  <conditionalFormatting sqref="M11:M22">
    <cfRule type="expression" dxfId="28" priority="30">
      <formula>$F$13&lt;$D$11</formula>
    </cfRule>
  </conditionalFormatting>
  <conditionalFormatting sqref="M11:M22">
    <cfRule type="expression" dxfId="27" priority="29" stopIfTrue="1">
      <formula>$F$22&lt;$D$20</formula>
    </cfRule>
  </conditionalFormatting>
  <conditionalFormatting sqref="O11:O22">
    <cfRule type="expression" dxfId="26" priority="28">
      <formula>$F$13&lt;$D$11</formula>
    </cfRule>
  </conditionalFormatting>
  <conditionalFormatting sqref="O11:O22">
    <cfRule type="expression" dxfId="25" priority="27" stopIfTrue="1">
      <formula>$F$22&lt;$D$20</formula>
    </cfRule>
  </conditionalFormatting>
  <conditionalFormatting sqref="Q11:Q22">
    <cfRule type="expression" dxfId="24" priority="26">
      <formula>$F$13&lt;$D$11</formula>
    </cfRule>
  </conditionalFormatting>
  <conditionalFormatting sqref="Q11:Q22">
    <cfRule type="expression" dxfId="23" priority="25" stopIfTrue="1">
      <formula>$F$22&lt;$D$20</formula>
    </cfRule>
  </conditionalFormatting>
  <conditionalFormatting sqref="K24:K41">
    <cfRule type="expression" dxfId="22" priority="24">
      <formula>$F$13&lt;$D$11</formula>
    </cfRule>
  </conditionalFormatting>
  <conditionalFormatting sqref="K24:K41">
    <cfRule type="expression" dxfId="21" priority="23" stopIfTrue="1">
      <formula>$F$22&lt;$D$20</formula>
    </cfRule>
  </conditionalFormatting>
  <conditionalFormatting sqref="M24:M41">
    <cfRule type="expression" dxfId="20" priority="22">
      <formula>$F$13&lt;$D$11</formula>
    </cfRule>
  </conditionalFormatting>
  <conditionalFormatting sqref="M24:M41">
    <cfRule type="expression" dxfId="19" priority="21" stopIfTrue="1">
      <formula>$F$22&lt;$D$20</formula>
    </cfRule>
  </conditionalFormatting>
  <conditionalFormatting sqref="O24:O41">
    <cfRule type="expression" dxfId="18" priority="20">
      <formula>$F$13&lt;$D$11</formula>
    </cfRule>
  </conditionalFormatting>
  <conditionalFormatting sqref="O24:O41">
    <cfRule type="expression" dxfId="17" priority="19" stopIfTrue="1">
      <formula>$F$22&lt;$D$20</formula>
    </cfRule>
  </conditionalFormatting>
  <conditionalFormatting sqref="Q24:Q41">
    <cfRule type="expression" dxfId="16" priority="18">
      <formula>$F$13&lt;$D$11</formula>
    </cfRule>
  </conditionalFormatting>
  <conditionalFormatting sqref="Q24:Q41">
    <cfRule type="expression" dxfId="15" priority="17" stopIfTrue="1">
      <formula>$F$22&lt;$D$20</formula>
    </cfRule>
  </conditionalFormatting>
  <conditionalFormatting sqref="K47:K58">
    <cfRule type="expression" dxfId="14" priority="16">
      <formula>$F$13&lt;$D$11</formula>
    </cfRule>
  </conditionalFormatting>
  <conditionalFormatting sqref="K47:K58">
    <cfRule type="expression" dxfId="13" priority="15" stopIfTrue="1">
      <formula>$F$22&lt;$D$20</formula>
    </cfRule>
  </conditionalFormatting>
  <conditionalFormatting sqref="M47:M58">
    <cfRule type="expression" dxfId="12" priority="14">
      <formula>$F$13&lt;$D$11</formula>
    </cfRule>
  </conditionalFormatting>
  <conditionalFormatting sqref="M47:M58">
    <cfRule type="expression" dxfId="11" priority="13" stopIfTrue="1">
      <formula>$F$22&lt;$D$20</formula>
    </cfRule>
  </conditionalFormatting>
  <conditionalFormatting sqref="O47:O58">
    <cfRule type="expression" dxfId="10" priority="12">
      <formula>$F$13&lt;$D$11</formula>
    </cfRule>
  </conditionalFormatting>
  <conditionalFormatting sqref="O47:O58">
    <cfRule type="expression" dxfId="9" priority="11" stopIfTrue="1">
      <formula>$F$22&lt;$D$20</formula>
    </cfRule>
  </conditionalFormatting>
  <conditionalFormatting sqref="Q47:Q58">
    <cfRule type="expression" dxfId="8" priority="10">
      <formula>$F$13&lt;$D$11</formula>
    </cfRule>
  </conditionalFormatting>
  <conditionalFormatting sqref="Q47:Q58">
    <cfRule type="expression" dxfId="7" priority="9" stopIfTrue="1">
      <formula>$F$22&lt;$D$20</formula>
    </cfRule>
  </conditionalFormatting>
  <conditionalFormatting sqref="K60:K77">
    <cfRule type="expression" dxfId="6" priority="8">
      <formula>$F$13&lt;$D$11</formula>
    </cfRule>
  </conditionalFormatting>
  <conditionalFormatting sqref="K60:K77">
    <cfRule type="expression" dxfId="5" priority="7" stopIfTrue="1">
      <formula>$F$22&lt;$D$20</formula>
    </cfRule>
  </conditionalFormatting>
  <conditionalFormatting sqref="M60:M77">
    <cfRule type="expression" dxfId="4" priority="6">
      <formula>$F$13&lt;$D$11</formula>
    </cfRule>
  </conditionalFormatting>
  <conditionalFormatting sqref="M60:M77">
    <cfRule type="expression" dxfId="3" priority="5" stopIfTrue="1">
      <formula>$F$22&lt;$D$20</formula>
    </cfRule>
  </conditionalFormatting>
  <conditionalFormatting sqref="O60:O77">
    <cfRule type="expression" dxfId="2" priority="4">
      <formula>$F$13&lt;$D$11</formula>
    </cfRule>
  </conditionalFormatting>
  <conditionalFormatting sqref="O60:O77">
    <cfRule type="expression" dxfId="1" priority="3" stopIfTrue="1">
      <formula>$F$22&lt;$D$20</formula>
    </cfRule>
  </conditionalFormatting>
  <conditionalFormatting sqref="Q60:Q77">
    <cfRule type="expression" dxfId="0" priority="2">
      <formula>$F$13&lt;$D$11</formula>
    </cfRule>
  </conditionalFormatting>
  <dataValidations count="2">
    <dataValidation type="textLength" allowBlank="1" showInputMessage="1" showErrorMessage="1" sqref="R11 R14 R66 R69 N66 N69 P72 P69 P66 N11 N14 P11 R17 R20 R24 R27 N17 N20 N24 N27 P27 P24 P20 P17 R30 R33 N30 N33 P33 P30 R36 R39 R47 R50 N36 N39 N47 N50 P50 P47 P39 P36 R53 R56 R60 R63 N53 N56 N60 N63 P63 P60 P56 P53 R72 R75 N72 N75 P75 P14 L72 L69 L60 L56 L53 L50 L47 L39 L36 L33 L30 L27 L24 L14 L20 L17 L63 L66 L11 L75 T12:T23">
      <formula1>0</formula1>
      <formula2>500</formula2>
    </dataValidation>
    <dataValidation type="list" allowBlank="1" showInputMessage="1" showErrorMessage="1" sqref="K11:K22 Q60:Q77 O60:O77 M60:M77 K60:K77 Q47:Q58 O47:O58 M47:M58 K47:K58 Q24:Q41 O24:O41 M24:M41 K24:K41 Q11:Q22 O11:O22 M11:M22">
      <formula1>$T$12:$T$16</formula1>
    </dataValidation>
  </dataValidations>
  <printOptions horizontalCentered="1" verticalCentered="1"/>
  <pageMargins left="0.45" right="0.45" top="0.75" bottom="0.44" header="0.3" footer="0.2"/>
  <pageSetup scale="38" fitToHeight="2" orientation="landscape" r:id="rId1"/>
  <headerFooter>
    <oddFooter>&amp;L&amp;F</oddFooter>
  </headerFooter>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48" activePane="bottomRight" state="frozen"/>
      <selection pane="topRight" activeCell="C1" sqref="C1"/>
      <selection pane="bottomLeft" activeCell="A3" sqref="A3"/>
      <selection pane="bottomRight" activeCell="C64" sqref="C64"/>
    </sheetView>
  </sheetViews>
  <sheetFormatPr defaultColWidth="9.109375" defaultRowHeight="14.4"/>
  <cols>
    <col min="1" max="1" width="12.33203125" style="45" bestFit="1" customWidth="1"/>
    <col min="2" max="5" width="12.88671875" style="45" customWidth="1"/>
    <col min="6" max="6" width="12.33203125" style="45" customWidth="1"/>
    <col min="7" max="7" width="12.88671875" style="45" customWidth="1"/>
    <col min="8" max="8" width="10.6640625" style="45" customWidth="1"/>
    <col min="9" max="9" width="12.88671875" style="45" customWidth="1"/>
    <col min="10" max="10" width="9.109375" style="45"/>
    <col min="11" max="11" width="12.88671875" style="45" customWidth="1"/>
    <col min="12" max="12" width="11.109375" style="45" customWidth="1"/>
    <col min="13" max="13" width="12.88671875" style="45" customWidth="1"/>
    <col min="14" max="14" width="10.6640625" style="45" customWidth="1"/>
    <col min="15" max="15" width="12.88671875" style="45" customWidth="1"/>
    <col min="16" max="16" width="9.109375" style="45"/>
    <col min="17" max="17" width="12.88671875" style="45" customWidth="1"/>
    <col min="18" max="18" width="9.109375" style="45"/>
    <col min="19" max="19" width="12.88671875" style="45" customWidth="1"/>
    <col min="20" max="20" width="12.6640625" style="45" customWidth="1"/>
    <col min="21" max="22" width="12.88671875" style="45" customWidth="1"/>
    <col min="23" max="23" width="9.109375" style="45"/>
    <col min="24" max="24" width="12.88671875" style="45" customWidth="1"/>
    <col min="25" max="25" width="9.109375" style="45"/>
    <col min="26" max="26" width="12.88671875" style="45" customWidth="1"/>
    <col min="27" max="27" width="11.6640625" style="45" customWidth="1"/>
    <col min="28" max="28" width="12.88671875" style="45" customWidth="1"/>
    <col min="29" max="29" width="9.109375" style="45"/>
    <col min="30" max="30" width="12.88671875" style="45" customWidth="1"/>
    <col min="31" max="31" width="9.109375" style="45"/>
    <col min="32" max="32" width="12.88671875" style="45" customWidth="1"/>
    <col min="33" max="33" width="9.109375" style="45"/>
    <col min="34" max="34" width="12.88671875" style="45" customWidth="1"/>
    <col min="35" max="35" width="9.109375" style="45"/>
    <col min="36" max="36" width="12.88671875" style="45" customWidth="1"/>
    <col min="37" max="37" width="9.109375" style="45"/>
    <col min="38" max="38" width="12.88671875" style="45" customWidth="1"/>
    <col min="39" max="39" width="9.109375" style="45"/>
    <col min="40" max="40" width="12.88671875" style="45" customWidth="1"/>
    <col min="41" max="41" width="13.88671875" style="45" customWidth="1"/>
    <col min="42" max="42" width="12.88671875" style="45" customWidth="1"/>
    <col min="43" max="16384" width="9.109375" style="45"/>
  </cols>
  <sheetData>
    <row r="1" spans="1:44" ht="19.2" customHeight="1" thickTop="1" thickBot="1">
      <c r="A1" s="191" t="s">
        <v>34</v>
      </c>
      <c r="B1" s="213" t="s">
        <v>193</v>
      </c>
      <c r="C1" s="213"/>
      <c r="D1" s="213"/>
      <c r="E1" s="213"/>
      <c r="F1" s="213"/>
      <c r="G1" s="213"/>
      <c r="H1" s="213"/>
      <c r="I1" s="213"/>
      <c r="J1" s="213"/>
      <c r="K1" s="213"/>
      <c r="L1" s="213"/>
      <c r="M1" s="213"/>
      <c r="N1" s="213"/>
      <c r="O1" s="213"/>
      <c r="P1" s="213"/>
      <c r="Q1" s="213"/>
      <c r="R1" s="213"/>
      <c r="S1" s="213"/>
      <c r="T1" s="213"/>
      <c r="U1" s="212"/>
      <c r="V1" s="212"/>
      <c r="W1" s="298" t="s">
        <v>192</v>
      </c>
      <c r="X1" s="298"/>
      <c r="Y1" s="298"/>
      <c r="Z1" s="298"/>
      <c r="AA1" s="298"/>
      <c r="AB1" s="298"/>
      <c r="AC1" s="298"/>
      <c r="AD1" s="298"/>
      <c r="AE1" s="298"/>
      <c r="AF1" s="298"/>
      <c r="AG1" s="298"/>
      <c r="AH1" s="298"/>
      <c r="AI1" s="298"/>
      <c r="AJ1" s="298"/>
      <c r="AK1" s="298"/>
      <c r="AL1" s="298"/>
      <c r="AM1" s="298"/>
      <c r="AN1" s="298"/>
      <c r="AO1" s="298"/>
      <c r="AP1" s="211"/>
      <c r="AR1" s="45" t="s">
        <v>191</v>
      </c>
    </row>
    <row r="2" spans="1:44" ht="44.4" thickTop="1" thickBot="1">
      <c r="A2" s="191"/>
      <c r="B2" s="208" t="s">
        <v>187</v>
      </c>
      <c r="C2" s="208" t="s">
        <v>177</v>
      </c>
      <c r="D2" s="208" t="s">
        <v>186</v>
      </c>
      <c r="E2" s="208" t="s">
        <v>177</v>
      </c>
      <c r="F2" s="210" t="s">
        <v>190</v>
      </c>
      <c r="G2" s="208" t="s">
        <v>177</v>
      </c>
      <c r="H2" s="210" t="s">
        <v>189</v>
      </c>
      <c r="I2" s="208" t="s">
        <v>177</v>
      </c>
      <c r="J2" s="210" t="s">
        <v>183</v>
      </c>
      <c r="K2" s="208" t="s">
        <v>177</v>
      </c>
      <c r="L2" s="210" t="s">
        <v>182</v>
      </c>
      <c r="M2" s="208" t="s">
        <v>177</v>
      </c>
      <c r="N2" s="210" t="s">
        <v>181</v>
      </c>
      <c r="O2" s="208" t="s">
        <v>177</v>
      </c>
      <c r="P2" s="210" t="s">
        <v>180</v>
      </c>
      <c r="Q2" s="208" t="s">
        <v>177</v>
      </c>
      <c r="R2" s="210" t="s">
        <v>179</v>
      </c>
      <c r="S2" s="208" t="s">
        <v>177</v>
      </c>
      <c r="T2" s="209" t="s">
        <v>188</v>
      </c>
      <c r="U2" s="208" t="s">
        <v>177</v>
      </c>
      <c r="V2" s="208"/>
      <c r="W2" s="208" t="s">
        <v>187</v>
      </c>
      <c r="X2" s="208" t="s">
        <v>177</v>
      </c>
      <c r="Y2" s="210" t="s">
        <v>186</v>
      </c>
      <c r="Z2" s="208" t="s">
        <v>177</v>
      </c>
      <c r="AA2" s="210" t="s">
        <v>185</v>
      </c>
      <c r="AB2" s="208" t="s">
        <v>177</v>
      </c>
      <c r="AC2" s="210" t="s">
        <v>184</v>
      </c>
      <c r="AD2" s="208" t="s">
        <v>177</v>
      </c>
      <c r="AE2" s="210" t="s">
        <v>183</v>
      </c>
      <c r="AF2" s="208" t="s">
        <v>177</v>
      </c>
      <c r="AG2" s="210" t="s">
        <v>182</v>
      </c>
      <c r="AH2" s="208" t="s">
        <v>177</v>
      </c>
      <c r="AI2" s="210" t="s">
        <v>181</v>
      </c>
      <c r="AJ2" s="208" t="s">
        <v>177</v>
      </c>
      <c r="AK2" s="210" t="s">
        <v>180</v>
      </c>
      <c r="AL2" s="208" t="s">
        <v>177</v>
      </c>
      <c r="AM2" s="210" t="s">
        <v>179</v>
      </c>
      <c r="AN2" s="208" t="s">
        <v>177</v>
      </c>
      <c r="AO2" s="209" t="s">
        <v>178</v>
      </c>
      <c r="AP2" s="208" t="s">
        <v>177</v>
      </c>
    </row>
    <row r="3" spans="1:44" hidden="1"/>
    <row r="4" spans="1:44">
      <c r="A4" s="190" t="s">
        <v>48</v>
      </c>
      <c r="B4" s="202"/>
      <c r="C4" s="202"/>
      <c r="D4" s="202"/>
      <c r="E4" s="202"/>
      <c r="F4" s="204"/>
      <c r="G4" s="202"/>
      <c r="H4" s="204"/>
      <c r="I4" s="202"/>
      <c r="J4" s="204"/>
      <c r="K4" s="202"/>
      <c r="L4" s="204"/>
      <c r="M4" s="202"/>
      <c r="N4" s="204"/>
      <c r="O4" s="202"/>
      <c r="P4" s="204"/>
      <c r="Q4" s="202"/>
      <c r="R4" s="204"/>
      <c r="S4" s="202"/>
      <c r="T4" s="203"/>
      <c r="U4" s="202"/>
      <c r="V4" s="202"/>
      <c r="W4" s="202"/>
      <c r="X4" s="202"/>
      <c r="Y4" s="204"/>
      <c r="Z4" s="202"/>
      <c r="AA4" s="204"/>
      <c r="AB4" s="202"/>
      <c r="AC4" s="204"/>
      <c r="AD4" s="202"/>
      <c r="AE4" s="204"/>
      <c r="AF4" s="202"/>
      <c r="AG4" s="204"/>
      <c r="AH4" s="202"/>
      <c r="AI4" s="204"/>
      <c r="AJ4" s="202"/>
      <c r="AK4" s="204"/>
      <c r="AL4" s="202"/>
      <c r="AM4" s="204"/>
      <c r="AN4" s="202"/>
      <c r="AO4" s="203"/>
      <c r="AP4" s="202"/>
      <c r="AR4" s="45">
        <v>20140220</v>
      </c>
    </row>
    <row r="5" spans="1:44">
      <c r="A5" s="190" t="s">
        <v>49</v>
      </c>
      <c r="B5" s="199"/>
      <c r="C5" s="199"/>
      <c r="D5" s="199"/>
      <c r="E5" s="199"/>
      <c r="F5" s="201"/>
      <c r="G5" s="199"/>
      <c r="H5" s="201"/>
      <c r="I5" s="199"/>
      <c r="J5" s="201"/>
      <c r="K5" s="199"/>
      <c r="L5" s="201"/>
      <c r="M5" s="199"/>
      <c r="N5" s="201"/>
      <c r="O5" s="199"/>
      <c r="P5" s="201"/>
      <c r="Q5" s="199"/>
      <c r="R5" s="201"/>
      <c r="S5" s="199"/>
      <c r="T5" s="200"/>
      <c r="U5" s="199"/>
      <c r="V5" s="199"/>
      <c r="W5" s="199"/>
      <c r="X5" s="199"/>
      <c r="Y5" s="201"/>
      <c r="Z5" s="199"/>
      <c r="AA5" s="201"/>
      <c r="AB5" s="199"/>
      <c r="AC5" s="201"/>
      <c r="AD5" s="199"/>
      <c r="AE5" s="201"/>
      <c r="AF5" s="199"/>
      <c r="AG5" s="201"/>
      <c r="AH5" s="199"/>
      <c r="AI5" s="201"/>
      <c r="AJ5" s="199"/>
      <c r="AK5" s="201"/>
      <c r="AL5" s="199"/>
      <c r="AM5" s="201"/>
      <c r="AN5" s="199"/>
      <c r="AO5" s="200"/>
      <c r="AP5" s="199"/>
      <c r="AR5" s="45">
        <v>20140207</v>
      </c>
    </row>
    <row r="6" spans="1:44">
      <c r="A6" s="190" t="s">
        <v>50</v>
      </c>
      <c r="B6" s="199"/>
      <c r="C6" s="199"/>
      <c r="D6" s="199"/>
      <c r="E6" s="199"/>
      <c r="F6" s="201"/>
      <c r="G6" s="199"/>
      <c r="H6" s="201"/>
      <c r="I6" s="199"/>
      <c r="J6" s="201"/>
      <c r="K6" s="199"/>
      <c r="L6" s="201"/>
      <c r="M6" s="199"/>
      <c r="N6" s="201"/>
      <c r="O6" s="199"/>
      <c r="P6" s="201"/>
      <c r="Q6" s="199"/>
      <c r="R6" s="201"/>
      <c r="S6" s="199"/>
      <c r="T6" s="200"/>
      <c r="U6" s="199"/>
      <c r="V6" s="199"/>
      <c r="W6" s="199"/>
      <c r="X6" s="199"/>
      <c r="Y6" s="201"/>
      <c r="Z6" s="199"/>
      <c r="AA6" s="201"/>
      <c r="AB6" s="199"/>
      <c r="AC6" s="201"/>
      <c r="AD6" s="199"/>
      <c r="AE6" s="201"/>
      <c r="AF6" s="199"/>
      <c r="AG6" s="201"/>
      <c r="AH6" s="199"/>
      <c r="AI6" s="201"/>
      <c r="AJ6" s="199"/>
      <c r="AK6" s="201"/>
      <c r="AL6" s="199"/>
      <c r="AM6" s="201"/>
      <c r="AN6" s="199"/>
      <c r="AO6" s="200"/>
      <c r="AP6" s="199"/>
      <c r="AR6" s="45">
        <v>20140218</v>
      </c>
    </row>
    <row r="7" spans="1:44" ht="15" thickBot="1">
      <c r="A7" s="190" t="s">
        <v>51</v>
      </c>
      <c r="B7" s="205"/>
      <c r="C7" s="205"/>
      <c r="D7" s="205"/>
      <c r="E7" s="205"/>
      <c r="F7" s="207"/>
      <c r="G7" s="205"/>
      <c r="H7" s="207"/>
      <c r="I7" s="205"/>
      <c r="J7" s="207"/>
      <c r="K7" s="205"/>
      <c r="L7" s="207"/>
      <c r="M7" s="205"/>
      <c r="N7" s="207"/>
      <c r="O7" s="205"/>
      <c r="P7" s="207"/>
      <c r="Q7" s="205"/>
      <c r="R7" s="207"/>
      <c r="S7" s="205"/>
      <c r="T7" s="206"/>
      <c r="U7" s="205"/>
      <c r="V7" s="205"/>
      <c r="W7" s="205"/>
      <c r="X7" s="205"/>
      <c r="Y7" s="207"/>
      <c r="Z7" s="205"/>
      <c r="AA7" s="207" t="s">
        <v>137</v>
      </c>
      <c r="AB7" s="205" t="s">
        <v>159</v>
      </c>
      <c r="AC7" s="207"/>
      <c r="AD7" s="205"/>
      <c r="AE7" s="207"/>
      <c r="AF7" s="205"/>
      <c r="AG7" s="207"/>
      <c r="AH7" s="205"/>
      <c r="AI7" s="207"/>
      <c r="AJ7" s="205"/>
      <c r="AK7" s="207"/>
      <c r="AL7" s="205"/>
      <c r="AM7" s="207"/>
      <c r="AN7" s="205"/>
      <c r="AO7" s="206" t="s">
        <v>137</v>
      </c>
      <c r="AP7" s="205" t="s">
        <v>159</v>
      </c>
      <c r="AR7" s="45">
        <v>20140218</v>
      </c>
    </row>
    <row r="8" spans="1:44">
      <c r="A8" s="190" t="s">
        <v>52</v>
      </c>
      <c r="B8" s="202"/>
      <c r="C8" s="202"/>
      <c r="D8" s="202"/>
      <c r="E8" s="202"/>
      <c r="F8" s="204"/>
      <c r="G8" s="202"/>
      <c r="H8" s="204"/>
      <c r="I8" s="202"/>
      <c r="J8" s="204"/>
      <c r="K8" s="202"/>
      <c r="L8" s="204"/>
      <c r="M8" s="202"/>
      <c r="N8" s="204"/>
      <c r="O8" s="202"/>
      <c r="P8" s="204"/>
      <c r="Q8" s="202"/>
      <c r="R8" s="204"/>
      <c r="S8" s="202"/>
      <c r="T8" s="203"/>
      <c r="U8" s="202"/>
      <c r="V8" s="202"/>
      <c r="W8" s="202"/>
      <c r="X8" s="202"/>
      <c r="Y8" s="204"/>
      <c r="Z8" s="202"/>
      <c r="AA8" s="204"/>
      <c r="AB8" s="202"/>
      <c r="AC8" s="204"/>
      <c r="AD8" s="202"/>
      <c r="AE8" s="204"/>
      <c r="AF8" s="202"/>
      <c r="AG8" s="204"/>
      <c r="AH8" s="202"/>
      <c r="AI8" s="204"/>
      <c r="AJ8" s="202"/>
      <c r="AK8" s="204"/>
      <c r="AL8" s="202"/>
      <c r="AM8" s="204"/>
      <c r="AN8" s="202"/>
      <c r="AO8" s="203"/>
      <c r="AP8" s="202"/>
      <c r="AR8" s="45">
        <v>20140218</v>
      </c>
    </row>
    <row r="9" spans="1:44">
      <c r="A9" s="190" t="s">
        <v>53</v>
      </c>
      <c r="B9" s="199"/>
      <c r="C9" s="199"/>
      <c r="D9" s="199"/>
      <c r="E9" s="199"/>
      <c r="F9" s="201"/>
      <c r="G9" s="199"/>
      <c r="H9" s="201"/>
      <c r="I9" s="199"/>
      <c r="J9" s="201"/>
      <c r="K9" s="199"/>
      <c r="L9" s="201"/>
      <c r="M9" s="199"/>
      <c r="N9" s="201"/>
      <c r="O9" s="199"/>
      <c r="P9" s="201" t="s">
        <v>154</v>
      </c>
      <c r="Q9" s="199" t="s">
        <v>176</v>
      </c>
      <c r="R9" s="201"/>
      <c r="S9" s="199"/>
      <c r="T9" s="200"/>
      <c r="U9" s="199"/>
      <c r="V9" s="199"/>
      <c r="W9" s="199"/>
      <c r="X9" s="199"/>
      <c r="Y9" s="201"/>
      <c r="Z9" s="199"/>
      <c r="AA9" s="201"/>
      <c r="AB9" s="199"/>
      <c r="AC9" s="201"/>
      <c r="AD9" s="199"/>
      <c r="AE9" s="201"/>
      <c r="AF9" s="199"/>
      <c r="AG9" s="201"/>
      <c r="AH9" s="199"/>
      <c r="AI9" s="201"/>
      <c r="AJ9" s="199"/>
      <c r="AK9" s="201"/>
      <c r="AL9" s="199"/>
      <c r="AM9" s="201"/>
      <c r="AN9" s="199"/>
      <c r="AO9" s="200" t="s">
        <v>138</v>
      </c>
      <c r="AP9" s="199" t="s">
        <v>175</v>
      </c>
      <c r="AR9" s="45">
        <v>20140218</v>
      </c>
    </row>
    <row r="10" spans="1:44">
      <c r="A10" s="190" t="s">
        <v>54</v>
      </c>
      <c r="B10" s="199"/>
      <c r="C10" s="199"/>
      <c r="D10" s="199"/>
      <c r="E10" s="199"/>
      <c r="F10" s="201"/>
      <c r="G10" s="199"/>
      <c r="H10" s="201"/>
      <c r="I10" s="199"/>
      <c r="J10" s="201"/>
      <c r="K10" s="199"/>
      <c r="L10" s="201"/>
      <c r="M10" s="199"/>
      <c r="N10" s="201"/>
      <c r="O10" s="199"/>
      <c r="P10" s="201"/>
      <c r="Q10" s="199"/>
      <c r="R10" s="201"/>
      <c r="S10" s="199"/>
      <c r="T10" s="200"/>
      <c r="U10" s="199"/>
      <c r="V10" s="199"/>
      <c r="W10" s="199"/>
      <c r="X10" s="199"/>
      <c r="Y10" s="201"/>
      <c r="Z10" s="199"/>
      <c r="AA10" s="201"/>
      <c r="AB10" s="199"/>
      <c r="AC10" s="201"/>
      <c r="AD10" s="199"/>
      <c r="AE10" s="201"/>
      <c r="AF10" s="199"/>
      <c r="AG10" s="201"/>
      <c r="AH10" s="199"/>
      <c r="AI10" s="201"/>
      <c r="AJ10" s="199"/>
      <c r="AK10" s="201"/>
      <c r="AL10" s="199"/>
      <c r="AM10" s="201"/>
      <c r="AN10" s="199"/>
      <c r="AO10" s="200"/>
      <c r="AP10" s="199"/>
      <c r="AR10" s="45">
        <v>20140217</v>
      </c>
    </row>
    <row r="11" spans="1:44" ht="15" thickBot="1">
      <c r="A11" s="190" t="s">
        <v>55</v>
      </c>
      <c r="B11" s="205"/>
      <c r="C11" s="205"/>
      <c r="D11" s="205"/>
      <c r="E11" s="205"/>
      <c r="F11" s="207"/>
      <c r="G11" s="205"/>
      <c r="H11" s="207"/>
      <c r="I11" s="205"/>
      <c r="J11" s="207"/>
      <c r="K11" s="205"/>
      <c r="L11" s="207"/>
      <c r="M11" s="205"/>
      <c r="N11" s="207"/>
      <c r="O11" s="205"/>
      <c r="P11" s="207"/>
      <c r="Q11" s="205"/>
      <c r="R11" s="207"/>
      <c r="S11" s="205"/>
      <c r="T11" s="206"/>
      <c r="U11" s="205"/>
      <c r="V11" s="205"/>
      <c r="W11" s="205"/>
      <c r="X11" s="205"/>
      <c r="Y11" s="207"/>
      <c r="Z11" s="205"/>
      <c r="AA11" s="207"/>
      <c r="AB11" s="205"/>
      <c r="AC11" s="207"/>
      <c r="AD11" s="205"/>
      <c r="AE11" s="207"/>
      <c r="AF11" s="205"/>
      <c r="AG11" s="207"/>
      <c r="AH11" s="205"/>
      <c r="AI11" s="207"/>
      <c r="AJ11" s="205"/>
      <c r="AK11" s="207"/>
      <c r="AL11" s="205"/>
      <c r="AM11" s="207"/>
      <c r="AN11" s="205"/>
      <c r="AO11" s="206"/>
      <c r="AP11" s="205"/>
      <c r="AR11" s="45">
        <v>20140219</v>
      </c>
    </row>
    <row r="12" spans="1:44">
      <c r="A12" s="190" t="s">
        <v>56</v>
      </c>
      <c r="B12" s="202"/>
      <c r="C12" s="202"/>
      <c r="D12" s="202"/>
      <c r="E12" s="202"/>
      <c r="F12" s="204"/>
      <c r="G12" s="202"/>
      <c r="H12" s="204"/>
      <c r="I12" s="202"/>
      <c r="J12" s="204"/>
      <c r="K12" s="202"/>
      <c r="L12" s="204"/>
      <c r="M12" s="202"/>
      <c r="N12" s="204"/>
      <c r="O12" s="202"/>
      <c r="P12" s="204"/>
      <c r="Q12" s="202"/>
      <c r="R12" s="204"/>
      <c r="S12" s="202"/>
      <c r="T12" s="203"/>
      <c r="U12" s="202"/>
      <c r="V12" s="202"/>
      <c r="W12" s="202"/>
      <c r="X12" s="202"/>
      <c r="Y12" s="204"/>
      <c r="Z12" s="202"/>
      <c r="AA12" s="204"/>
      <c r="AB12" s="202"/>
      <c r="AC12" s="204"/>
      <c r="AD12" s="202"/>
      <c r="AE12" s="204"/>
      <c r="AF12" s="202"/>
      <c r="AG12" s="204"/>
      <c r="AH12" s="202"/>
      <c r="AI12" s="204"/>
      <c r="AJ12" s="202"/>
      <c r="AK12" s="204"/>
      <c r="AL12" s="202"/>
      <c r="AM12" s="204"/>
      <c r="AN12" s="202"/>
      <c r="AO12" s="203"/>
      <c r="AP12" s="202"/>
      <c r="AR12" s="45">
        <v>20140206</v>
      </c>
    </row>
    <row r="13" spans="1:44">
      <c r="A13" s="190" t="s">
        <v>57</v>
      </c>
      <c r="B13" s="199"/>
      <c r="C13" s="199"/>
      <c r="D13" s="199"/>
      <c r="E13" s="199"/>
      <c r="F13" s="201"/>
      <c r="G13" s="199"/>
      <c r="H13" s="201"/>
      <c r="I13" s="199"/>
      <c r="J13" s="201"/>
      <c r="K13" s="199"/>
      <c r="L13" s="201"/>
      <c r="M13" s="199"/>
      <c r="N13" s="201"/>
      <c r="O13" s="199"/>
      <c r="P13" s="201"/>
      <c r="Q13" s="199"/>
      <c r="R13" s="201"/>
      <c r="S13" s="199"/>
      <c r="T13" s="200"/>
      <c r="U13" s="199"/>
      <c r="V13" s="199"/>
      <c r="W13" s="199"/>
      <c r="X13" s="199"/>
      <c r="Y13" s="201"/>
      <c r="Z13" s="199"/>
      <c r="AA13" s="201"/>
      <c r="AB13" s="199"/>
      <c r="AC13" s="201"/>
      <c r="AD13" s="199"/>
      <c r="AE13" s="201"/>
      <c r="AF13" s="199"/>
      <c r="AG13" s="201"/>
      <c r="AH13" s="199"/>
      <c r="AI13" s="201"/>
      <c r="AJ13" s="199"/>
      <c r="AK13" s="201"/>
      <c r="AL13" s="199"/>
      <c r="AM13" s="201"/>
      <c r="AN13" s="199"/>
      <c r="AO13" s="200"/>
      <c r="AP13" s="199"/>
      <c r="AR13" s="45">
        <v>20140218</v>
      </c>
    </row>
    <row r="14" spans="1:44">
      <c r="A14" s="190" t="s">
        <v>58</v>
      </c>
      <c r="B14" s="199"/>
      <c r="C14" s="199"/>
      <c r="D14" s="199"/>
      <c r="E14" s="199"/>
      <c r="F14" s="201"/>
      <c r="G14" s="199"/>
      <c r="H14" s="201"/>
      <c r="I14" s="199"/>
      <c r="J14" s="201"/>
      <c r="K14" s="199"/>
      <c r="L14" s="201"/>
      <c r="M14" s="199"/>
      <c r="N14" s="201"/>
      <c r="O14" s="199"/>
      <c r="P14" s="201"/>
      <c r="Q14" s="199"/>
      <c r="R14" s="201"/>
      <c r="S14" s="199"/>
      <c r="T14" s="200"/>
      <c r="U14" s="199"/>
      <c r="V14" s="199"/>
      <c r="W14" s="199"/>
      <c r="X14" s="199"/>
      <c r="Y14" s="201"/>
      <c r="Z14" s="199"/>
      <c r="AA14" s="201"/>
      <c r="AB14" s="199"/>
      <c r="AC14" s="201"/>
      <c r="AD14" s="199"/>
      <c r="AE14" s="201"/>
      <c r="AF14" s="199"/>
      <c r="AG14" s="201"/>
      <c r="AH14" s="199"/>
      <c r="AI14" s="201"/>
      <c r="AJ14" s="199"/>
      <c r="AK14" s="201"/>
      <c r="AL14" s="199"/>
      <c r="AM14" s="201"/>
      <c r="AN14" s="199"/>
      <c r="AO14" s="200"/>
      <c r="AP14" s="199"/>
      <c r="AR14" s="45">
        <v>20140220</v>
      </c>
    </row>
    <row r="15" spans="1:44" ht="15" thickBot="1">
      <c r="A15" s="190" t="s">
        <v>59</v>
      </c>
      <c r="B15" s="205"/>
      <c r="C15" s="205"/>
      <c r="D15" s="205"/>
      <c r="E15" s="205"/>
      <c r="F15" s="207"/>
      <c r="G15" s="205"/>
      <c r="H15" s="207"/>
      <c r="I15" s="205"/>
      <c r="J15" s="207"/>
      <c r="K15" s="205"/>
      <c r="L15" s="207"/>
      <c r="M15" s="205"/>
      <c r="N15" s="207"/>
      <c r="O15" s="205"/>
      <c r="P15" s="207"/>
      <c r="Q15" s="205"/>
      <c r="R15" s="207"/>
      <c r="S15" s="205"/>
      <c r="T15" s="206" t="s">
        <v>155</v>
      </c>
      <c r="U15" s="205" t="s">
        <v>174</v>
      </c>
      <c r="V15" s="205"/>
      <c r="W15" s="205"/>
      <c r="X15" s="205"/>
      <c r="Y15" s="207"/>
      <c r="Z15" s="205"/>
      <c r="AA15" s="207"/>
      <c r="AB15" s="205"/>
      <c r="AC15" s="207"/>
      <c r="AD15" s="205"/>
      <c r="AE15" s="207"/>
      <c r="AF15" s="205"/>
      <c r="AG15" s="207"/>
      <c r="AH15" s="205"/>
      <c r="AI15" s="207"/>
      <c r="AJ15" s="205"/>
      <c r="AK15" s="207"/>
      <c r="AL15" s="205"/>
      <c r="AM15" s="207"/>
      <c r="AN15" s="205"/>
      <c r="AO15" s="206"/>
      <c r="AP15" s="205"/>
      <c r="AR15" s="45">
        <v>20140219</v>
      </c>
    </row>
    <row r="16" spans="1:44">
      <c r="A16" s="190" t="s">
        <v>60</v>
      </c>
      <c r="B16" s="202"/>
      <c r="C16" s="202"/>
      <c r="D16" s="202" t="s">
        <v>156</v>
      </c>
      <c r="E16" s="202" t="s">
        <v>173</v>
      </c>
      <c r="F16" s="204"/>
      <c r="G16" s="202"/>
      <c r="H16" s="204"/>
      <c r="I16" s="202"/>
      <c r="J16" s="204"/>
      <c r="K16" s="202"/>
      <c r="L16" s="204"/>
      <c r="M16" s="202"/>
      <c r="N16" s="204"/>
      <c r="O16" s="202"/>
      <c r="P16" s="204"/>
      <c r="Q16" s="202"/>
      <c r="R16" s="204"/>
      <c r="S16" s="202"/>
      <c r="T16" s="203"/>
      <c r="U16" s="202"/>
      <c r="V16" s="202"/>
      <c r="W16" s="202"/>
      <c r="X16" s="202"/>
      <c r="Y16" s="204"/>
      <c r="Z16" s="202"/>
      <c r="AA16" s="204"/>
      <c r="AB16" s="202"/>
      <c r="AC16" s="204"/>
      <c r="AD16" s="202"/>
      <c r="AE16" s="204"/>
      <c r="AF16" s="202"/>
      <c r="AG16" s="204"/>
      <c r="AH16" s="202"/>
      <c r="AI16" s="204"/>
      <c r="AJ16" s="202"/>
      <c r="AK16" s="204"/>
      <c r="AL16" s="202"/>
      <c r="AM16" s="204"/>
      <c r="AN16" s="202"/>
      <c r="AO16" s="203"/>
      <c r="AP16" s="202"/>
      <c r="AR16" s="45">
        <v>20140219</v>
      </c>
    </row>
    <row r="17" spans="1:44">
      <c r="A17" s="190" t="s">
        <v>61</v>
      </c>
      <c r="B17" s="199"/>
      <c r="C17" s="199"/>
      <c r="D17" s="199"/>
      <c r="E17" s="199"/>
      <c r="F17" s="201"/>
      <c r="G17" s="199"/>
      <c r="H17" s="201"/>
      <c r="I17" s="199"/>
      <c r="J17" s="201"/>
      <c r="K17" s="199"/>
      <c r="L17" s="201"/>
      <c r="M17" s="199"/>
      <c r="N17" s="201"/>
      <c r="O17" s="199"/>
      <c r="P17" s="201"/>
      <c r="Q17" s="199"/>
      <c r="R17" s="201"/>
      <c r="S17" s="199"/>
      <c r="T17" s="200"/>
      <c r="U17" s="199"/>
      <c r="V17" s="199"/>
      <c r="W17" s="199"/>
      <c r="X17" s="199"/>
      <c r="Y17" s="201"/>
      <c r="Z17" s="199"/>
      <c r="AA17" s="201"/>
      <c r="AB17" s="199"/>
      <c r="AC17" s="201"/>
      <c r="AD17" s="199"/>
      <c r="AE17" s="201"/>
      <c r="AF17" s="199"/>
      <c r="AG17" s="201"/>
      <c r="AH17" s="199"/>
      <c r="AI17" s="201"/>
      <c r="AJ17" s="199"/>
      <c r="AK17" s="201"/>
      <c r="AL17" s="199"/>
      <c r="AM17" s="201"/>
      <c r="AN17" s="199"/>
      <c r="AO17" s="200"/>
      <c r="AP17" s="199"/>
      <c r="AR17" s="45">
        <v>20140206</v>
      </c>
    </row>
    <row r="18" spans="1:44">
      <c r="A18" s="190" t="s">
        <v>62</v>
      </c>
      <c r="B18" s="199"/>
      <c r="C18" s="199"/>
      <c r="D18" s="199"/>
      <c r="E18" s="199"/>
      <c r="F18" s="201"/>
      <c r="G18" s="199"/>
      <c r="H18" s="201"/>
      <c r="I18" s="199"/>
      <c r="J18" s="201"/>
      <c r="K18" s="199"/>
      <c r="L18" s="201"/>
      <c r="M18" s="199"/>
      <c r="N18" s="201"/>
      <c r="O18" s="199"/>
      <c r="P18" s="201"/>
      <c r="Q18" s="199"/>
      <c r="R18" s="201"/>
      <c r="S18" s="199"/>
      <c r="T18" s="200"/>
      <c r="U18" s="199"/>
      <c r="V18" s="199"/>
      <c r="W18" s="199"/>
      <c r="X18" s="199"/>
      <c r="Y18" s="201"/>
      <c r="Z18" s="199"/>
      <c r="AA18" s="201"/>
      <c r="AB18" s="199"/>
      <c r="AC18" s="201"/>
      <c r="AD18" s="199"/>
      <c r="AE18" s="201"/>
      <c r="AF18" s="199"/>
      <c r="AG18" s="201"/>
      <c r="AH18" s="199"/>
      <c r="AI18" s="201"/>
      <c r="AJ18" s="199"/>
      <c r="AK18" s="201"/>
      <c r="AL18" s="199"/>
      <c r="AM18" s="201"/>
      <c r="AN18" s="199"/>
      <c r="AO18" s="200"/>
      <c r="AP18" s="199"/>
    </row>
    <row r="19" spans="1:44" ht="15" thickBot="1">
      <c r="A19" s="190" t="s">
        <v>63</v>
      </c>
      <c r="B19" s="205"/>
      <c r="C19" s="205"/>
      <c r="D19" s="205"/>
      <c r="E19" s="205"/>
      <c r="F19" s="207"/>
      <c r="G19" s="205"/>
      <c r="H19" s="207"/>
      <c r="I19" s="205"/>
      <c r="J19" s="207"/>
      <c r="K19" s="205"/>
      <c r="L19" s="207"/>
      <c r="M19" s="205"/>
      <c r="N19" s="207"/>
      <c r="O19" s="205"/>
      <c r="P19" s="207"/>
      <c r="Q19" s="205"/>
      <c r="R19" s="207"/>
      <c r="S19" s="205"/>
      <c r="T19" s="206"/>
      <c r="U19" s="205"/>
      <c r="V19" s="205"/>
      <c r="W19" s="205"/>
      <c r="X19" s="205"/>
      <c r="Y19" s="207"/>
      <c r="Z19" s="205"/>
      <c r="AA19" s="207"/>
      <c r="AB19" s="205"/>
      <c r="AC19" s="207"/>
      <c r="AD19" s="205"/>
      <c r="AE19" s="207"/>
      <c r="AF19" s="205"/>
      <c r="AG19" s="207"/>
      <c r="AH19" s="205"/>
      <c r="AI19" s="207"/>
      <c r="AJ19" s="205"/>
      <c r="AK19" s="207"/>
      <c r="AL19" s="205"/>
      <c r="AM19" s="207"/>
      <c r="AN19" s="205"/>
      <c r="AO19" s="206"/>
      <c r="AP19" s="205"/>
      <c r="AR19" s="45">
        <v>20140225</v>
      </c>
    </row>
    <row r="20" spans="1:44">
      <c r="A20" s="190" t="s">
        <v>64</v>
      </c>
      <c r="B20" s="202"/>
      <c r="C20" s="202"/>
      <c r="D20" s="202"/>
      <c r="E20" s="202"/>
      <c r="F20" s="204"/>
      <c r="G20" s="202"/>
      <c r="H20" s="204"/>
      <c r="I20" s="202"/>
      <c r="J20" s="204"/>
      <c r="K20" s="202"/>
      <c r="L20" s="204"/>
      <c r="M20" s="202"/>
      <c r="N20" s="204"/>
      <c r="O20" s="202"/>
      <c r="P20" s="204"/>
      <c r="Q20" s="202"/>
      <c r="R20" s="204"/>
      <c r="S20" s="202"/>
      <c r="T20" s="203"/>
      <c r="U20" s="202"/>
      <c r="V20" s="202"/>
      <c r="W20" s="202"/>
      <c r="X20" s="202"/>
      <c r="Y20" s="204"/>
      <c r="Z20" s="202"/>
      <c r="AA20" s="204" t="s">
        <v>156</v>
      </c>
      <c r="AB20" s="202" t="s">
        <v>172</v>
      </c>
      <c r="AC20" s="204"/>
      <c r="AD20" s="202"/>
      <c r="AE20" s="204"/>
      <c r="AF20" s="202"/>
      <c r="AG20" s="204"/>
      <c r="AH20" s="202"/>
      <c r="AI20" s="204"/>
      <c r="AJ20" s="202"/>
      <c r="AK20" s="204"/>
      <c r="AL20" s="202"/>
      <c r="AM20" s="204"/>
      <c r="AN20" s="202"/>
      <c r="AO20" s="203"/>
      <c r="AP20" s="202"/>
      <c r="AR20" s="45">
        <v>20140210</v>
      </c>
    </row>
    <row r="21" spans="1:44">
      <c r="A21" s="190" t="s">
        <v>65</v>
      </c>
      <c r="B21" s="199"/>
      <c r="C21" s="199"/>
      <c r="D21" s="199"/>
      <c r="E21" s="199"/>
      <c r="F21" s="201"/>
      <c r="G21" s="199"/>
      <c r="H21" s="201"/>
      <c r="I21" s="199"/>
      <c r="J21" s="201"/>
      <c r="K21" s="199"/>
      <c r="L21" s="201"/>
      <c r="M21" s="199"/>
      <c r="N21" s="201"/>
      <c r="O21" s="199"/>
      <c r="P21" s="201"/>
      <c r="Q21" s="199"/>
      <c r="R21" s="201"/>
      <c r="S21" s="199"/>
      <c r="T21" s="200"/>
      <c r="U21" s="199"/>
      <c r="V21" s="199"/>
      <c r="W21" s="199"/>
      <c r="X21" s="199"/>
      <c r="Y21" s="201"/>
      <c r="Z21" s="199"/>
      <c r="AA21" s="201"/>
      <c r="AB21" s="199"/>
      <c r="AC21" s="201"/>
      <c r="AD21" s="199"/>
      <c r="AE21" s="201"/>
      <c r="AF21" s="199"/>
      <c r="AG21" s="201"/>
      <c r="AH21" s="199"/>
      <c r="AI21" s="201"/>
      <c r="AJ21" s="199"/>
      <c r="AK21" s="201"/>
      <c r="AL21" s="199"/>
      <c r="AM21" s="201"/>
      <c r="AN21" s="199"/>
      <c r="AO21" s="200"/>
      <c r="AP21" s="199"/>
      <c r="AR21" s="45">
        <v>20140214</v>
      </c>
    </row>
    <row r="22" spans="1:44">
      <c r="A22" s="190" t="s">
        <v>66</v>
      </c>
      <c r="B22" s="199"/>
      <c r="C22" s="199"/>
      <c r="D22" s="199"/>
      <c r="E22" s="199"/>
      <c r="F22" s="201"/>
      <c r="G22" s="199"/>
      <c r="H22" s="201"/>
      <c r="I22" s="199"/>
      <c r="J22" s="201"/>
      <c r="K22" s="199"/>
      <c r="L22" s="201"/>
      <c r="M22" s="199"/>
      <c r="N22" s="201"/>
      <c r="O22" s="199"/>
      <c r="P22" s="201"/>
      <c r="Q22" s="199"/>
      <c r="R22" s="201"/>
      <c r="S22" s="199"/>
      <c r="T22" s="200"/>
      <c r="U22" s="199"/>
      <c r="V22" s="199"/>
      <c r="W22" s="199"/>
      <c r="X22" s="199"/>
      <c r="Y22" s="201"/>
      <c r="Z22" s="199"/>
      <c r="AA22" s="201"/>
      <c r="AB22" s="199"/>
      <c r="AC22" s="201"/>
      <c r="AD22" s="199"/>
      <c r="AE22" s="201"/>
      <c r="AF22" s="199"/>
      <c r="AG22" s="201"/>
      <c r="AH22" s="199"/>
      <c r="AI22" s="201"/>
      <c r="AJ22" s="199"/>
      <c r="AK22" s="201"/>
      <c r="AL22" s="199"/>
      <c r="AM22" s="201"/>
      <c r="AN22" s="199"/>
      <c r="AO22" s="200"/>
      <c r="AP22" s="199"/>
      <c r="AR22" s="45">
        <v>20140212</v>
      </c>
    </row>
    <row r="23" spans="1:44" ht="15" thickBot="1">
      <c r="A23" s="190" t="s">
        <v>67</v>
      </c>
      <c r="B23" s="205"/>
      <c r="C23" s="205"/>
      <c r="D23" s="205"/>
      <c r="E23" s="205"/>
      <c r="F23" s="207"/>
      <c r="G23" s="205"/>
      <c r="H23" s="207"/>
      <c r="I23" s="205"/>
      <c r="J23" s="207" t="s">
        <v>154</v>
      </c>
      <c r="K23" s="205" t="s">
        <v>171</v>
      </c>
      <c r="L23" s="207"/>
      <c r="M23" s="205"/>
      <c r="N23" s="207"/>
      <c r="O23" s="205"/>
      <c r="P23" s="207"/>
      <c r="Q23" s="205"/>
      <c r="R23" s="207"/>
      <c r="S23" s="205"/>
      <c r="T23" s="206"/>
      <c r="U23" s="205"/>
      <c r="V23" s="205"/>
      <c r="W23" s="205"/>
      <c r="X23" s="205"/>
      <c r="Y23" s="207"/>
      <c r="Z23" s="205"/>
      <c r="AA23" s="207"/>
      <c r="AB23" s="205"/>
      <c r="AC23" s="207"/>
      <c r="AD23" s="205"/>
      <c r="AE23" s="207"/>
      <c r="AF23" s="205"/>
      <c r="AG23" s="207"/>
      <c r="AH23" s="205"/>
      <c r="AI23" s="207"/>
      <c r="AJ23" s="205"/>
      <c r="AK23" s="207"/>
      <c r="AL23" s="205"/>
      <c r="AM23" s="207"/>
      <c r="AN23" s="205"/>
      <c r="AO23" s="206"/>
      <c r="AP23" s="205"/>
      <c r="AR23" s="45">
        <v>20140218</v>
      </c>
    </row>
    <row r="24" spans="1:44">
      <c r="A24" s="190" t="s">
        <v>68</v>
      </c>
      <c r="B24" s="202"/>
      <c r="C24" s="202"/>
      <c r="D24" s="202"/>
      <c r="E24" s="202"/>
      <c r="F24" s="204"/>
      <c r="G24" s="202"/>
      <c r="H24" s="204"/>
      <c r="I24" s="202"/>
      <c r="J24" s="204"/>
      <c r="K24" s="202"/>
      <c r="L24" s="204"/>
      <c r="M24" s="202"/>
      <c r="N24" s="204"/>
      <c r="O24" s="202"/>
      <c r="P24" s="204"/>
      <c r="Q24" s="202"/>
      <c r="R24" s="204"/>
      <c r="S24" s="202"/>
      <c r="T24" s="203"/>
      <c r="U24" s="202"/>
      <c r="V24" s="202"/>
      <c r="W24" s="202"/>
      <c r="X24" s="202"/>
      <c r="Y24" s="204"/>
      <c r="Z24" s="202"/>
      <c r="AA24" s="204"/>
      <c r="AB24" s="202"/>
      <c r="AC24" s="204"/>
      <c r="AD24" s="202"/>
      <c r="AE24" s="204"/>
      <c r="AF24" s="202"/>
      <c r="AG24" s="204"/>
      <c r="AH24" s="202"/>
      <c r="AI24" s="204"/>
      <c r="AJ24" s="202"/>
      <c r="AK24" s="204"/>
      <c r="AL24" s="202"/>
      <c r="AM24" s="204"/>
      <c r="AN24" s="202"/>
      <c r="AO24" s="203"/>
      <c r="AP24" s="202"/>
    </row>
    <row r="25" spans="1:44">
      <c r="A25" s="190" t="s">
        <v>69</v>
      </c>
      <c r="B25" s="199"/>
      <c r="C25" s="199"/>
      <c r="D25" s="199"/>
      <c r="E25" s="199"/>
      <c r="F25" s="201"/>
      <c r="G25" s="199"/>
      <c r="H25" s="201"/>
      <c r="I25" s="199"/>
      <c r="J25" s="201"/>
      <c r="K25" s="199"/>
      <c r="L25" s="201"/>
      <c r="M25" s="199"/>
      <c r="N25" s="201"/>
      <c r="O25" s="199"/>
      <c r="P25" s="201"/>
      <c r="Q25" s="199"/>
      <c r="R25" s="201"/>
      <c r="S25" s="199"/>
      <c r="T25" s="200"/>
      <c r="U25" s="199"/>
      <c r="V25" s="199"/>
      <c r="W25" s="199"/>
      <c r="X25" s="199"/>
      <c r="Y25" s="201"/>
      <c r="Z25" s="199"/>
      <c r="AA25" s="201"/>
      <c r="AB25" s="199"/>
      <c r="AC25" s="201"/>
      <c r="AD25" s="199"/>
      <c r="AE25" s="201"/>
      <c r="AF25" s="199"/>
      <c r="AG25" s="201"/>
      <c r="AH25" s="199"/>
      <c r="AI25" s="201" t="s">
        <v>138</v>
      </c>
      <c r="AJ25" s="199" t="s">
        <v>170</v>
      </c>
      <c r="AK25" s="201"/>
      <c r="AL25" s="199"/>
      <c r="AM25" s="201"/>
      <c r="AN25" s="199"/>
      <c r="AO25" s="200"/>
      <c r="AP25" s="199"/>
      <c r="AR25" s="45">
        <v>20140224</v>
      </c>
    </row>
    <row r="26" spans="1:44">
      <c r="A26" s="190" t="s">
        <v>70</v>
      </c>
      <c r="B26" s="199"/>
      <c r="C26" s="199"/>
      <c r="D26" s="199"/>
      <c r="E26" s="199"/>
      <c r="F26" s="201"/>
      <c r="G26" s="199"/>
      <c r="H26" s="201"/>
      <c r="I26" s="199"/>
      <c r="J26" s="201"/>
      <c r="K26" s="199"/>
      <c r="L26" s="201"/>
      <c r="M26" s="199"/>
      <c r="N26" s="201"/>
      <c r="O26" s="199"/>
      <c r="P26" s="201"/>
      <c r="Q26" s="199"/>
      <c r="R26" s="201"/>
      <c r="S26" s="199"/>
      <c r="T26" s="200"/>
      <c r="U26" s="199"/>
      <c r="V26" s="199"/>
      <c r="W26" s="199"/>
      <c r="X26" s="199"/>
      <c r="Y26" s="201"/>
      <c r="Z26" s="199"/>
      <c r="AA26" s="201"/>
      <c r="AB26" s="199"/>
      <c r="AC26" s="201"/>
      <c r="AD26" s="199"/>
      <c r="AE26" s="201"/>
      <c r="AF26" s="199"/>
      <c r="AG26" s="201"/>
      <c r="AH26" s="199"/>
      <c r="AI26" s="201"/>
      <c r="AJ26" s="199"/>
      <c r="AK26" s="201"/>
      <c r="AL26" s="199"/>
      <c r="AM26" s="201"/>
      <c r="AN26" s="199"/>
      <c r="AO26" s="200"/>
      <c r="AP26" s="199"/>
      <c r="AR26" s="45">
        <v>20140220</v>
      </c>
    </row>
    <row r="27" spans="1:44" ht="15" thickBot="1">
      <c r="A27" s="190" t="s">
        <v>71</v>
      </c>
      <c r="B27" s="205"/>
      <c r="C27" s="205"/>
      <c r="D27" s="205"/>
      <c r="E27" s="205"/>
      <c r="F27" s="207"/>
      <c r="G27" s="205"/>
      <c r="H27" s="207"/>
      <c r="I27" s="205"/>
      <c r="J27" s="207"/>
      <c r="K27" s="205"/>
      <c r="L27" s="207"/>
      <c r="M27" s="205"/>
      <c r="N27" s="207"/>
      <c r="O27" s="205"/>
      <c r="P27" s="207"/>
      <c r="Q27" s="205"/>
      <c r="R27" s="207"/>
      <c r="S27" s="205"/>
      <c r="T27" s="206"/>
      <c r="U27" s="205"/>
      <c r="V27" s="205"/>
      <c r="W27" s="205"/>
      <c r="X27" s="205"/>
      <c r="Y27" s="207"/>
      <c r="Z27" s="205"/>
      <c r="AA27" s="207"/>
      <c r="AB27" s="205"/>
      <c r="AC27" s="207"/>
      <c r="AD27" s="205"/>
      <c r="AE27" s="207"/>
      <c r="AF27" s="205"/>
      <c r="AG27" s="207"/>
      <c r="AH27" s="205"/>
      <c r="AI27" s="207"/>
      <c r="AJ27" s="205"/>
      <c r="AK27" s="207"/>
      <c r="AL27" s="205"/>
      <c r="AM27" s="207"/>
      <c r="AN27" s="205"/>
      <c r="AO27" s="206"/>
      <c r="AP27" s="205"/>
      <c r="AR27" s="45">
        <v>20140211</v>
      </c>
    </row>
    <row r="28" spans="1:44">
      <c r="A28" s="190" t="s">
        <v>126</v>
      </c>
      <c r="B28" s="202"/>
      <c r="C28" s="202"/>
      <c r="D28" s="202"/>
      <c r="E28" s="202"/>
      <c r="F28" s="204"/>
      <c r="G28" s="202"/>
      <c r="H28" s="204"/>
      <c r="I28" s="202"/>
      <c r="J28" s="204"/>
      <c r="K28" s="202"/>
      <c r="L28" s="204"/>
      <c r="M28" s="202"/>
      <c r="N28" s="204"/>
      <c r="O28" s="202"/>
      <c r="P28" s="204"/>
      <c r="Q28" s="202"/>
      <c r="R28" s="204"/>
      <c r="S28" s="202"/>
      <c r="T28" s="203"/>
      <c r="U28" s="202"/>
      <c r="V28" s="202"/>
      <c r="W28" s="202"/>
      <c r="X28" s="202"/>
      <c r="Y28" s="204"/>
      <c r="Z28" s="202"/>
      <c r="AA28" s="204"/>
      <c r="AB28" s="202"/>
      <c r="AC28" s="204"/>
      <c r="AD28" s="202"/>
      <c r="AE28" s="204"/>
      <c r="AF28" s="202"/>
      <c r="AG28" s="204"/>
      <c r="AH28" s="202"/>
      <c r="AI28" s="204"/>
      <c r="AJ28" s="202"/>
      <c r="AK28" s="204"/>
      <c r="AL28" s="202"/>
      <c r="AM28" s="204"/>
      <c r="AN28" s="202"/>
      <c r="AO28" s="203"/>
      <c r="AP28" s="202"/>
      <c r="AR28" s="45">
        <v>20140220</v>
      </c>
    </row>
    <row r="29" spans="1:44">
      <c r="A29" s="190" t="s">
        <v>72</v>
      </c>
      <c r="B29" s="199"/>
      <c r="C29" s="199"/>
      <c r="D29" s="199"/>
      <c r="E29" s="199"/>
      <c r="F29" s="201"/>
      <c r="G29" s="199"/>
      <c r="H29" s="201"/>
      <c r="I29" s="199"/>
      <c r="J29" s="201"/>
      <c r="K29" s="199"/>
      <c r="L29" s="201"/>
      <c r="M29" s="199"/>
      <c r="N29" s="201"/>
      <c r="O29" s="199"/>
      <c r="P29" s="201"/>
      <c r="Q29" s="199"/>
      <c r="R29" s="201"/>
      <c r="S29" s="199"/>
      <c r="T29" s="200"/>
      <c r="U29" s="199"/>
      <c r="V29" s="199"/>
      <c r="W29" s="199"/>
      <c r="X29" s="199"/>
      <c r="Y29" s="201"/>
      <c r="Z29" s="199"/>
      <c r="AA29" s="201"/>
      <c r="AB29" s="199"/>
      <c r="AC29" s="201"/>
      <c r="AD29" s="199"/>
      <c r="AE29" s="201"/>
      <c r="AF29" s="199"/>
      <c r="AG29" s="201"/>
      <c r="AH29" s="199"/>
      <c r="AI29" s="201"/>
      <c r="AJ29" s="199"/>
      <c r="AK29" s="201"/>
      <c r="AL29" s="199"/>
      <c r="AM29" s="201"/>
      <c r="AN29" s="199"/>
      <c r="AO29" s="200"/>
      <c r="AP29" s="199"/>
      <c r="AR29" s="45">
        <v>20140219</v>
      </c>
    </row>
    <row r="30" spans="1:44">
      <c r="A30" s="190" t="s">
        <v>73</v>
      </c>
      <c r="B30" s="199"/>
      <c r="C30" s="199"/>
      <c r="D30" s="199"/>
      <c r="E30" s="199"/>
      <c r="F30" s="201"/>
      <c r="G30" s="199"/>
      <c r="H30" s="201"/>
      <c r="I30" s="199"/>
      <c r="J30" s="201"/>
      <c r="K30" s="199"/>
      <c r="L30" s="201"/>
      <c r="M30" s="199"/>
      <c r="N30" s="201"/>
      <c r="O30" s="199"/>
      <c r="P30" s="201"/>
      <c r="Q30" s="199"/>
      <c r="R30" s="201"/>
      <c r="S30" s="199"/>
      <c r="T30" s="200"/>
      <c r="U30" s="199"/>
      <c r="V30" s="199"/>
      <c r="W30" s="199"/>
      <c r="X30" s="199"/>
      <c r="Y30" s="201"/>
      <c r="Z30" s="199"/>
      <c r="AA30" s="201"/>
      <c r="AB30" s="199"/>
      <c r="AC30" s="201"/>
      <c r="AD30" s="199"/>
      <c r="AE30" s="201"/>
      <c r="AF30" s="199"/>
      <c r="AG30" s="201"/>
      <c r="AH30" s="199"/>
      <c r="AI30" s="201"/>
      <c r="AJ30" s="199"/>
      <c r="AK30" s="201"/>
      <c r="AL30" s="199"/>
      <c r="AM30" s="201"/>
      <c r="AN30" s="199"/>
      <c r="AO30" s="200"/>
      <c r="AP30" s="199"/>
      <c r="AR30" s="45">
        <v>20140220</v>
      </c>
    </row>
    <row r="31" spans="1:44" ht="15" thickBot="1">
      <c r="A31" s="190" t="s">
        <v>74</v>
      </c>
      <c r="B31" s="205"/>
      <c r="C31" s="205"/>
      <c r="D31" s="205"/>
      <c r="E31" s="205"/>
      <c r="F31" s="207"/>
      <c r="G31" s="205"/>
      <c r="H31" s="207"/>
      <c r="I31" s="205"/>
      <c r="J31" s="207"/>
      <c r="K31" s="205"/>
      <c r="L31" s="207"/>
      <c r="M31" s="205"/>
      <c r="N31" s="207"/>
      <c r="O31" s="205"/>
      <c r="P31" s="207"/>
      <c r="Q31" s="205"/>
      <c r="R31" s="207"/>
      <c r="S31" s="205"/>
      <c r="T31" s="206"/>
      <c r="U31" s="205"/>
      <c r="V31" s="205"/>
      <c r="W31" s="205"/>
      <c r="X31" s="205"/>
      <c r="Y31" s="207"/>
      <c r="Z31" s="205"/>
      <c r="AA31" s="207"/>
      <c r="AB31" s="205"/>
      <c r="AC31" s="207"/>
      <c r="AD31" s="205"/>
      <c r="AE31" s="207"/>
      <c r="AF31" s="205"/>
      <c r="AG31" s="207"/>
      <c r="AH31" s="205"/>
      <c r="AI31" s="207"/>
      <c r="AJ31" s="205"/>
      <c r="AK31" s="207"/>
      <c r="AL31" s="205"/>
      <c r="AM31" s="207"/>
      <c r="AN31" s="205"/>
      <c r="AO31" s="206"/>
      <c r="AP31" s="205"/>
      <c r="AR31" s="45">
        <v>20140206</v>
      </c>
    </row>
    <row r="32" spans="1:44">
      <c r="A32" s="190" t="s">
        <v>75</v>
      </c>
      <c r="B32" s="202"/>
      <c r="C32" s="202"/>
      <c r="D32" s="202"/>
      <c r="E32" s="202"/>
      <c r="F32" s="204"/>
      <c r="G32" s="202"/>
      <c r="H32" s="204"/>
      <c r="I32" s="202"/>
      <c r="J32" s="204"/>
      <c r="K32" s="202"/>
      <c r="L32" s="204"/>
      <c r="M32" s="202"/>
      <c r="N32" s="204"/>
      <c r="O32" s="202"/>
      <c r="P32" s="204"/>
      <c r="Q32" s="202"/>
      <c r="R32" s="204"/>
      <c r="S32" s="202"/>
      <c r="T32" s="203"/>
      <c r="U32" s="202"/>
      <c r="V32" s="202"/>
      <c r="W32" s="202"/>
      <c r="X32" s="202"/>
      <c r="Y32" s="204"/>
      <c r="Z32" s="202"/>
      <c r="AA32" s="204"/>
      <c r="AB32" s="202"/>
      <c r="AC32" s="204"/>
      <c r="AD32" s="202"/>
      <c r="AE32" s="204"/>
      <c r="AF32" s="202"/>
      <c r="AG32" s="204"/>
      <c r="AH32" s="202"/>
      <c r="AI32" s="204"/>
      <c r="AJ32" s="202"/>
      <c r="AK32" s="204"/>
      <c r="AL32" s="202"/>
      <c r="AM32" s="204"/>
      <c r="AN32" s="202"/>
      <c r="AO32" s="203"/>
      <c r="AP32" s="202"/>
      <c r="AR32" s="45">
        <v>20140220</v>
      </c>
    </row>
    <row r="33" spans="1:44">
      <c r="A33" s="190" t="s">
        <v>76</v>
      </c>
      <c r="B33" s="199"/>
      <c r="C33" s="199"/>
      <c r="D33" s="199"/>
      <c r="E33" s="199"/>
      <c r="F33" s="201"/>
      <c r="G33" s="199"/>
      <c r="H33" s="201"/>
      <c r="I33" s="199"/>
      <c r="J33" s="201"/>
      <c r="K33" s="199"/>
      <c r="L33" s="201"/>
      <c r="M33" s="199"/>
      <c r="N33" s="201"/>
      <c r="O33" s="199"/>
      <c r="P33" s="201"/>
      <c r="Q33" s="199"/>
      <c r="R33" s="201"/>
      <c r="S33" s="199"/>
      <c r="T33" s="200"/>
      <c r="U33" s="199"/>
      <c r="V33" s="199"/>
      <c r="W33" s="199"/>
      <c r="X33" s="199"/>
      <c r="Y33" s="201"/>
      <c r="Z33" s="199"/>
      <c r="AA33" s="201"/>
      <c r="AB33" s="199"/>
      <c r="AC33" s="201"/>
      <c r="AD33" s="199"/>
      <c r="AE33" s="201"/>
      <c r="AF33" s="199"/>
      <c r="AG33" s="201"/>
      <c r="AH33" s="199"/>
      <c r="AI33" s="201"/>
      <c r="AJ33" s="199"/>
      <c r="AK33" s="201"/>
      <c r="AL33" s="199"/>
      <c r="AM33" s="201"/>
      <c r="AN33" s="199"/>
      <c r="AO33" s="200"/>
      <c r="AP33" s="199"/>
      <c r="AR33" s="45">
        <v>20140219</v>
      </c>
    </row>
    <row r="34" spans="1:44">
      <c r="A34" s="190" t="s">
        <v>77</v>
      </c>
      <c r="B34" s="199"/>
      <c r="C34" s="199"/>
      <c r="D34" s="199"/>
      <c r="E34" s="199"/>
      <c r="F34" s="201"/>
      <c r="G34" s="199"/>
      <c r="H34" s="201"/>
      <c r="I34" s="199"/>
      <c r="J34" s="201"/>
      <c r="K34" s="199"/>
      <c r="L34" s="201"/>
      <c r="M34" s="199"/>
      <c r="N34" s="201"/>
      <c r="O34" s="199"/>
      <c r="P34" s="201"/>
      <c r="Q34" s="199"/>
      <c r="R34" s="201"/>
      <c r="S34" s="199"/>
      <c r="T34" s="200"/>
      <c r="U34" s="199"/>
      <c r="V34" s="199"/>
      <c r="W34" s="199"/>
      <c r="X34" s="199"/>
      <c r="Y34" s="201"/>
      <c r="Z34" s="199"/>
      <c r="AA34" s="201"/>
      <c r="AB34" s="199"/>
      <c r="AC34" s="201"/>
      <c r="AD34" s="199"/>
      <c r="AE34" s="201"/>
      <c r="AF34" s="199"/>
      <c r="AG34" s="201"/>
      <c r="AH34" s="199"/>
      <c r="AI34" s="201"/>
      <c r="AJ34" s="199"/>
      <c r="AK34" s="201"/>
      <c r="AL34" s="199"/>
      <c r="AM34" s="201"/>
      <c r="AN34" s="199"/>
      <c r="AO34" s="200"/>
      <c r="AP34" s="199"/>
      <c r="AR34" s="45">
        <v>20140208</v>
      </c>
    </row>
    <row r="35" spans="1:44" ht="15" thickBot="1">
      <c r="A35" s="190" t="s">
        <v>78</v>
      </c>
      <c r="B35" s="205"/>
      <c r="C35" s="205"/>
      <c r="D35" s="205"/>
      <c r="E35" s="205"/>
      <c r="F35" s="207"/>
      <c r="G35" s="205"/>
      <c r="H35" s="207"/>
      <c r="I35" s="205"/>
      <c r="J35" s="207"/>
      <c r="K35" s="205"/>
      <c r="L35" s="207"/>
      <c r="M35" s="205"/>
      <c r="N35" s="207"/>
      <c r="O35" s="205"/>
      <c r="P35" s="207"/>
      <c r="Q35" s="205"/>
      <c r="R35" s="207"/>
      <c r="S35" s="205"/>
      <c r="T35" s="206"/>
      <c r="U35" s="205"/>
      <c r="V35" s="205"/>
      <c r="W35" s="205"/>
      <c r="X35" s="205"/>
      <c r="Y35" s="207"/>
      <c r="Z35" s="205"/>
      <c r="AA35" s="207"/>
      <c r="AB35" s="205"/>
      <c r="AC35" s="207"/>
      <c r="AD35" s="205"/>
      <c r="AE35" s="207"/>
      <c r="AF35" s="205"/>
      <c r="AG35" s="207"/>
      <c r="AH35" s="205"/>
      <c r="AI35" s="207"/>
      <c r="AJ35" s="205"/>
      <c r="AK35" s="207"/>
      <c r="AL35" s="205"/>
      <c r="AM35" s="207"/>
      <c r="AN35" s="205"/>
      <c r="AO35" s="206"/>
      <c r="AP35" s="205"/>
      <c r="AR35" s="45">
        <v>20140214</v>
      </c>
    </row>
    <row r="36" spans="1:44">
      <c r="A36" s="190" t="s">
        <v>79</v>
      </c>
      <c r="B36" s="202"/>
      <c r="C36" s="202"/>
      <c r="D36" s="202"/>
      <c r="E36" s="202"/>
      <c r="F36" s="204"/>
      <c r="G36" s="202"/>
      <c r="H36" s="204"/>
      <c r="I36" s="202"/>
      <c r="J36" s="204"/>
      <c r="K36" s="202"/>
      <c r="L36" s="204"/>
      <c r="M36" s="202"/>
      <c r="N36" s="204"/>
      <c r="O36" s="202"/>
      <c r="P36" s="204"/>
      <c r="Q36" s="202"/>
      <c r="R36" s="204"/>
      <c r="S36" s="202"/>
      <c r="T36" s="203"/>
      <c r="U36" s="202"/>
      <c r="V36" s="202"/>
      <c r="W36" s="202"/>
      <c r="X36" s="202"/>
      <c r="Y36" s="204"/>
      <c r="Z36" s="202"/>
      <c r="AA36" s="204"/>
      <c r="AB36" s="202"/>
      <c r="AC36" s="204"/>
      <c r="AD36" s="202"/>
      <c r="AE36" s="204"/>
      <c r="AF36" s="202"/>
      <c r="AG36" s="204"/>
      <c r="AH36" s="202"/>
      <c r="AI36" s="204"/>
      <c r="AJ36" s="202"/>
      <c r="AK36" s="204"/>
      <c r="AL36" s="202"/>
      <c r="AM36" s="204"/>
      <c r="AN36" s="202"/>
      <c r="AO36" s="203"/>
      <c r="AP36" s="202"/>
      <c r="AR36" s="45">
        <v>20140210</v>
      </c>
    </row>
    <row r="37" spans="1:44">
      <c r="A37" s="190" t="s">
        <v>80</v>
      </c>
      <c r="B37" s="199"/>
      <c r="C37" s="199"/>
      <c r="D37" s="199"/>
      <c r="E37" s="199"/>
      <c r="F37" s="201"/>
      <c r="G37" s="199"/>
      <c r="H37" s="201"/>
      <c r="I37" s="199"/>
      <c r="J37" s="201"/>
      <c r="K37" s="199"/>
      <c r="L37" s="201"/>
      <c r="M37" s="199"/>
      <c r="N37" s="201"/>
      <c r="O37" s="199"/>
      <c r="P37" s="201"/>
      <c r="Q37" s="199"/>
      <c r="R37" s="201"/>
      <c r="S37" s="199"/>
      <c r="T37" s="200"/>
      <c r="U37" s="199"/>
      <c r="V37" s="199"/>
      <c r="W37" s="199"/>
      <c r="X37" s="199"/>
      <c r="Y37" s="201"/>
      <c r="Z37" s="199"/>
      <c r="AA37" s="201"/>
      <c r="AB37" s="199"/>
      <c r="AC37" s="201"/>
      <c r="AD37" s="199"/>
      <c r="AE37" s="201"/>
      <c r="AF37" s="199"/>
      <c r="AG37" s="201"/>
      <c r="AH37" s="199"/>
      <c r="AI37" s="201"/>
      <c r="AJ37" s="199"/>
      <c r="AK37" s="201"/>
      <c r="AL37" s="199"/>
      <c r="AM37" s="201"/>
      <c r="AN37" s="199"/>
      <c r="AO37" s="200"/>
      <c r="AP37" s="199"/>
      <c r="AR37" s="45">
        <v>20140219</v>
      </c>
    </row>
    <row r="38" spans="1:44">
      <c r="A38" s="190" t="s">
        <v>81</v>
      </c>
      <c r="B38" s="199"/>
      <c r="C38" s="199"/>
      <c r="D38" s="199"/>
      <c r="E38" s="199"/>
      <c r="F38" s="201"/>
      <c r="G38" s="199"/>
      <c r="H38" s="201"/>
      <c r="I38" s="199"/>
      <c r="J38" s="201"/>
      <c r="K38" s="199"/>
      <c r="L38" s="201"/>
      <c r="M38" s="199"/>
      <c r="N38" s="201"/>
      <c r="O38" s="199"/>
      <c r="P38" s="201"/>
      <c r="Q38" s="199"/>
      <c r="R38" s="201"/>
      <c r="S38" s="199"/>
      <c r="T38" s="200"/>
      <c r="U38" s="199"/>
      <c r="V38" s="199"/>
      <c r="W38" s="199"/>
      <c r="X38" s="199"/>
      <c r="Y38" s="201"/>
      <c r="Z38" s="199"/>
      <c r="AA38" s="201"/>
      <c r="AB38" s="199"/>
      <c r="AC38" s="201"/>
      <c r="AD38" s="199"/>
      <c r="AE38" s="201"/>
      <c r="AF38" s="199"/>
      <c r="AG38" s="201"/>
      <c r="AH38" s="199"/>
      <c r="AI38" s="201"/>
      <c r="AJ38" s="199"/>
      <c r="AK38" s="201"/>
      <c r="AL38" s="199"/>
      <c r="AM38" s="201"/>
      <c r="AN38" s="199"/>
      <c r="AO38" s="200"/>
      <c r="AP38" s="199"/>
      <c r="AR38" s="45">
        <v>20140219</v>
      </c>
    </row>
    <row r="39" spans="1:44" ht="15" thickBot="1">
      <c r="A39" s="190" t="s">
        <v>82</v>
      </c>
      <c r="B39" s="205"/>
      <c r="C39" s="205"/>
      <c r="D39" s="205"/>
      <c r="E39" s="205"/>
      <c r="F39" s="207"/>
      <c r="G39" s="205"/>
      <c r="H39" s="207"/>
      <c r="I39" s="205"/>
      <c r="J39" s="207"/>
      <c r="K39" s="205"/>
      <c r="L39" s="207"/>
      <c r="M39" s="205"/>
      <c r="N39" s="207"/>
      <c r="O39" s="205"/>
      <c r="P39" s="207"/>
      <c r="Q39" s="205"/>
      <c r="R39" s="207"/>
      <c r="S39" s="205"/>
      <c r="T39" s="206"/>
      <c r="U39" s="205"/>
      <c r="V39" s="205"/>
      <c r="W39" s="205"/>
      <c r="X39" s="205"/>
      <c r="Y39" s="207"/>
      <c r="Z39" s="205"/>
      <c r="AA39" s="207"/>
      <c r="AB39" s="205"/>
      <c r="AC39" s="207"/>
      <c r="AD39" s="205"/>
      <c r="AE39" s="207"/>
      <c r="AF39" s="205"/>
      <c r="AG39" s="207"/>
      <c r="AH39" s="205"/>
      <c r="AI39" s="207"/>
      <c r="AJ39" s="205"/>
      <c r="AK39" s="207"/>
      <c r="AL39" s="205"/>
      <c r="AM39" s="207"/>
      <c r="AN39" s="205"/>
      <c r="AO39" s="206"/>
      <c r="AP39" s="205"/>
      <c r="AR39" s="45">
        <v>20140218</v>
      </c>
    </row>
    <row r="40" spans="1:44">
      <c r="A40" s="190" t="s">
        <v>83</v>
      </c>
      <c r="B40" s="202"/>
      <c r="C40" s="202"/>
      <c r="D40" s="202"/>
      <c r="E40" s="202"/>
      <c r="F40" s="204"/>
      <c r="G40" s="202"/>
      <c r="H40" s="204"/>
      <c r="I40" s="202"/>
      <c r="J40" s="204"/>
      <c r="K40" s="202"/>
      <c r="L40" s="204"/>
      <c r="M40" s="202"/>
      <c r="N40" s="204"/>
      <c r="O40" s="202"/>
      <c r="P40" s="204"/>
      <c r="Q40" s="202"/>
      <c r="R40" s="204"/>
      <c r="S40" s="202"/>
      <c r="T40" s="203"/>
      <c r="U40" s="202"/>
      <c r="V40" s="202"/>
      <c r="W40" s="202"/>
      <c r="X40" s="202"/>
      <c r="Y40" s="204"/>
      <c r="Z40" s="202"/>
      <c r="AA40" s="204"/>
      <c r="AB40" s="202"/>
      <c r="AC40" s="204"/>
      <c r="AD40" s="202"/>
      <c r="AE40" s="204"/>
      <c r="AF40" s="202"/>
      <c r="AG40" s="204"/>
      <c r="AH40" s="202"/>
      <c r="AI40" s="204"/>
      <c r="AJ40" s="202"/>
      <c r="AK40" s="204"/>
      <c r="AL40" s="202"/>
      <c r="AM40" s="204"/>
      <c r="AN40" s="202"/>
      <c r="AO40" s="203"/>
      <c r="AP40" s="202"/>
      <c r="AR40" s="45">
        <v>20140227</v>
      </c>
    </row>
    <row r="41" spans="1:44">
      <c r="A41" s="190" t="s">
        <v>153</v>
      </c>
      <c r="B41" s="199"/>
      <c r="C41" s="199"/>
      <c r="D41" s="199"/>
      <c r="E41" s="199"/>
      <c r="F41" s="201"/>
      <c r="G41" s="199"/>
      <c r="H41" s="201"/>
      <c r="I41" s="199"/>
      <c r="J41" s="201"/>
      <c r="K41" s="199"/>
      <c r="L41" s="201"/>
      <c r="M41" s="199"/>
      <c r="N41" s="201"/>
      <c r="O41" s="199"/>
      <c r="P41" s="201"/>
      <c r="Q41" s="199"/>
      <c r="R41" s="201"/>
      <c r="S41" s="199"/>
      <c r="T41" s="200"/>
      <c r="U41" s="199"/>
      <c r="V41" s="199"/>
      <c r="W41" s="199"/>
      <c r="X41" s="199"/>
      <c r="Y41" s="201"/>
      <c r="Z41" s="199"/>
      <c r="AA41" s="201"/>
      <c r="AB41" s="199"/>
      <c r="AC41" s="201"/>
      <c r="AD41" s="199"/>
      <c r="AE41" s="201"/>
      <c r="AF41" s="199"/>
      <c r="AG41" s="201"/>
      <c r="AH41" s="199"/>
      <c r="AI41" s="201"/>
      <c r="AJ41" s="199"/>
      <c r="AK41" s="201"/>
      <c r="AL41" s="199"/>
      <c r="AM41" s="201"/>
      <c r="AN41" s="199"/>
      <c r="AO41" s="200"/>
      <c r="AP41" s="199"/>
      <c r="AR41" s="45">
        <v>20140217</v>
      </c>
    </row>
    <row r="42" spans="1:44">
      <c r="A42" s="190" t="s">
        <v>85</v>
      </c>
      <c r="B42" s="199" t="s">
        <v>156</v>
      </c>
      <c r="C42" s="199" t="s">
        <v>169</v>
      </c>
      <c r="D42" s="199" t="s">
        <v>156</v>
      </c>
      <c r="E42" s="199" t="s">
        <v>169</v>
      </c>
      <c r="F42" s="201"/>
      <c r="G42" s="199"/>
      <c r="H42" s="201"/>
      <c r="I42" s="199"/>
      <c r="J42" s="201"/>
      <c r="K42" s="199"/>
      <c r="L42" s="201"/>
      <c r="M42" s="199"/>
      <c r="N42" s="201"/>
      <c r="O42" s="199"/>
      <c r="P42" s="201"/>
      <c r="Q42" s="199"/>
      <c r="R42" s="201"/>
      <c r="S42" s="199"/>
      <c r="T42" s="200"/>
      <c r="U42" s="199"/>
      <c r="V42" s="199"/>
      <c r="W42" s="199"/>
      <c r="X42" s="199"/>
      <c r="Y42" s="201"/>
      <c r="Z42" s="199"/>
      <c r="AA42" s="201" t="s">
        <v>156</v>
      </c>
      <c r="AB42" s="199" t="s">
        <v>169</v>
      </c>
      <c r="AC42" s="201"/>
      <c r="AD42" s="199"/>
      <c r="AE42" s="201"/>
      <c r="AF42" s="199"/>
      <c r="AG42" s="201"/>
      <c r="AH42" s="199"/>
      <c r="AI42" s="201"/>
      <c r="AJ42" s="199"/>
      <c r="AK42" s="201" t="s">
        <v>156</v>
      </c>
      <c r="AL42" s="199" t="s">
        <v>169</v>
      </c>
      <c r="AM42" s="201"/>
      <c r="AN42" s="199"/>
      <c r="AO42" s="200"/>
      <c r="AP42" s="199"/>
      <c r="AR42" s="45">
        <v>20140211</v>
      </c>
    </row>
    <row r="43" spans="1:44" ht="15" thickBot="1">
      <c r="A43" s="190" t="s">
        <v>86</v>
      </c>
      <c r="B43" s="205"/>
      <c r="C43" s="205"/>
      <c r="D43" s="205"/>
      <c r="E43" s="205"/>
      <c r="F43" s="207"/>
      <c r="G43" s="205"/>
      <c r="H43" s="207"/>
      <c r="I43" s="205"/>
      <c r="J43" s="207"/>
      <c r="K43" s="205"/>
      <c r="L43" s="207"/>
      <c r="M43" s="205"/>
      <c r="N43" s="207"/>
      <c r="O43" s="205"/>
      <c r="P43" s="207"/>
      <c r="Q43" s="205"/>
      <c r="R43" s="207"/>
      <c r="S43" s="205"/>
      <c r="T43" s="206"/>
      <c r="U43" s="205"/>
      <c r="V43" s="205"/>
      <c r="W43" s="205"/>
      <c r="X43" s="205"/>
      <c r="Y43" s="207"/>
      <c r="Z43" s="205"/>
      <c r="AA43" s="207"/>
      <c r="AB43" s="205"/>
      <c r="AC43" s="207"/>
      <c r="AD43" s="205"/>
      <c r="AE43" s="207"/>
      <c r="AF43" s="205"/>
      <c r="AG43" s="207"/>
      <c r="AH43" s="205"/>
      <c r="AI43" s="207"/>
      <c r="AJ43" s="205"/>
      <c r="AK43" s="207"/>
      <c r="AL43" s="205"/>
      <c r="AM43" s="207"/>
      <c r="AN43" s="205"/>
      <c r="AO43" s="206"/>
      <c r="AP43" s="205"/>
      <c r="AR43" s="45">
        <v>20140214</v>
      </c>
    </row>
    <row r="44" spans="1:44">
      <c r="A44" s="190" t="s">
        <v>87</v>
      </c>
      <c r="B44" s="202"/>
      <c r="C44" s="202"/>
      <c r="D44" s="202"/>
      <c r="E44" s="202"/>
      <c r="F44" s="204"/>
      <c r="G44" s="202"/>
      <c r="H44" s="204"/>
      <c r="I44" s="202"/>
      <c r="J44" s="204"/>
      <c r="K44" s="202"/>
      <c r="L44" s="204"/>
      <c r="M44" s="202"/>
      <c r="N44" s="204"/>
      <c r="O44" s="202"/>
      <c r="P44" s="204"/>
      <c r="Q44" s="202"/>
      <c r="R44" s="204"/>
      <c r="S44" s="202"/>
      <c r="T44" s="203"/>
      <c r="U44" s="202"/>
      <c r="V44" s="202"/>
      <c r="W44" s="202"/>
      <c r="X44" s="202"/>
      <c r="Y44" s="204"/>
      <c r="Z44" s="202"/>
      <c r="AA44" s="204"/>
      <c r="AB44" s="202"/>
      <c r="AC44" s="204"/>
      <c r="AD44" s="202"/>
      <c r="AE44" s="204"/>
      <c r="AF44" s="202"/>
      <c r="AG44" s="204"/>
      <c r="AH44" s="202"/>
      <c r="AI44" s="204"/>
      <c r="AJ44" s="202"/>
      <c r="AK44" s="204"/>
      <c r="AL44" s="202"/>
      <c r="AM44" s="204"/>
      <c r="AN44" s="202"/>
      <c r="AO44" s="203"/>
      <c r="AP44" s="202"/>
      <c r="AR44" s="45">
        <v>20140220</v>
      </c>
    </row>
    <row r="45" spans="1:44">
      <c r="A45" s="190" t="s">
        <v>88</v>
      </c>
      <c r="B45" s="199"/>
      <c r="C45" s="199"/>
      <c r="D45" s="199"/>
      <c r="E45" s="199"/>
      <c r="F45" s="201"/>
      <c r="G45" s="199"/>
      <c r="H45" s="201" t="s">
        <v>137</v>
      </c>
      <c r="I45" s="199" t="s">
        <v>168</v>
      </c>
      <c r="J45" s="201"/>
      <c r="K45" s="199"/>
      <c r="L45" s="201"/>
      <c r="M45" s="199"/>
      <c r="N45" s="201"/>
      <c r="O45" s="199"/>
      <c r="P45" s="201"/>
      <c r="Q45" s="199"/>
      <c r="R45" s="201"/>
      <c r="S45" s="199"/>
      <c r="T45" s="200"/>
      <c r="U45" s="199"/>
      <c r="V45" s="199"/>
      <c r="W45" s="199"/>
      <c r="X45" s="199"/>
      <c r="Y45" s="201"/>
      <c r="Z45" s="199"/>
      <c r="AA45" s="201"/>
      <c r="AB45" s="199"/>
      <c r="AC45" s="201"/>
      <c r="AD45" s="199"/>
      <c r="AE45" s="201" t="s">
        <v>154</v>
      </c>
      <c r="AF45" s="199" t="s">
        <v>167</v>
      </c>
      <c r="AG45" s="201"/>
      <c r="AH45" s="199"/>
      <c r="AI45" s="201"/>
      <c r="AJ45" s="199"/>
      <c r="AK45" s="201"/>
      <c r="AL45" s="199"/>
      <c r="AM45" s="201"/>
      <c r="AN45" s="199"/>
      <c r="AO45" s="200"/>
      <c r="AP45" s="199"/>
      <c r="AR45" s="45">
        <v>20140211</v>
      </c>
    </row>
    <row r="46" spans="1:44">
      <c r="A46" s="190" t="s">
        <v>89</v>
      </c>
      <c r="B46" s="199"/>
      <c r="C46" s="199"/>
      <c r="D46" s="199"/>
      <c r="E46" s="199"/>
      <c r="F46" s="201"/>
      <c r="G46" s="199"/>
      <c r="H46" s="201"/>
      <c r="I46" s="199"/>
      <c r="J46" s="201"/>
      <c r="K46" s="199"/>
      <c r="L46" s="201"/>
      <c r="M46" s="199"/>
      <c r="N46" s="201"/>
      <c r="O46" s="199"/>
      <c r="P46" s="201"/>
      <c r="Q46" s="199"/>
      <c r="R46" s="201"/>
      <c r="S46" s="199"/>
      <c r="T46" s="200"/>
      <c r="U46" s="199"/>
      <c r="V46" s="199"/>
      <c r="W46" s="199"/>
      <c r="X46" s="199"/>
      <c r="Y46" s="201"/>
      <c r="Z46" s="199"/>
      <c r="AA46" s="201"/>
      <c r="AB46" s="199"/>
      <c r="AC46" s="201"/>
      <c r="AD46" s="199"/>
      <c r="AE46" s="201"/>
      <c r="AF46" s="199"/>
      <c r="AG46" s="201"/>
      <c r="AH46" s="199"/>
      <c r="AI46" s="201"/>
      <c r="AJ46" s="199"/>
      <c r="AK46" s="201"/>
      <c r="AL46" s="199"/>
      <c r="AM46" s="201"/>
      <c r="AN46" s="199"/>
      <c r="AO46" s="200"/>
      <c r="AP46" s="199"/>
      <c r="AR46" s="45">
        <v>20140217</v>
      </c>
    </row>
    <row r="47" spans="1:44" ht="15" thickBot="1">
      <c r="A47" s="190" t="s">
        <v>90</v>
      </c>
      <c r="B47" s="205"/>
      <c r="C47" s="205"/>
      <c r="D47" s="205"/>
      <c r="E47" s="205"/>
      <c r="F47" s="207"/>
      <c r="G47" s="205"/>
      <c r="H47" s="207"/>
      <c r="I47" s="205"/>
      <c r="J47" s="207"/>
      <c r="K47" s="205"/>
      <c r="L47" s="207"/>
      <c r="M47" s="205"/>
      <c r="N47" s="207"/>
      <c r="O47" s="205"/>
      <c r="P47" s="207"/>
      <c r="Q47" s="205"/>
      <c r="R47" s="207"/>
      <c r="S47" s="205"/>
      <c r="T47" s="206"/>
      <c r="U47" s="205"/>
      <c r="V47" s="205"/>
      <c r="W47" s="205"/>
      <c r="X47" s="205"/>
      <c r="Y47" s="207"/>
      <c r="Z47" s="205"/>
      <c r="AA47" s="207"/>
      <c r="AB47" s="205"/>
      <c r="AC47" s="207"/>
      <c r="AD47" s="205"/>
      <c r="AE47" s="207"/>
      <c r="AF47" s="205"/>
      <c r="AG47" s="207"/>
      <c r="AH47" s="205"/>
      <c r="AI47" s="207"/>
      <c r="AJ47" s="205"/>
      <c r="AK47" s="207"/>
      <c r="AL47" s="205"/>
      <c r="AM47" s="207"/>
      <c r="AN47" s="205"/>
      <c r="AO47" s="206"/>
      <c r="AP47" s="205"/>
      <c r="AR47" s="45">
        <v>20140213</v>
      </c>
    </row>
    <row r="48" spans="1:44">
      <c r="A48" s="190" t="s">
        <v>152</v>
      </c>
      <c r="B48" s="202"/>
      <c r="C48" s="202"/>
      <c r="D48" s="202"/>
      <c r="E48" s="202"/>
      <c r="F48" s="204"/>
      <c r="G48" s="202"/>
      <c r="H48" s="204"/>
      <c r="I48" s="202"/>
      <c r="J48" s="204"/>
      <c r="K48" s="202"/>
      <c r="L48" s="204"/>
      <c r="M48" s="202"/>
      <c r="N48" s="204"/>
      <c r="O48" s="202"/>
      <c r="P48" s="204"/>
      <c r="Q48" s="202"/>
      <c r="R48" s="204"/>
      <c r="S48" s="202"/>
      <c r="T48" s="203"/>
      <c r="U48" s="202"/>
      <c r="V48" s="202"/>
      <c r="W48" s="202"/>
      <c r="X48" s="202"/>
      <c r="Y48" s="204"/>
      <c r="Z48" s="202"/>
      <c r="AA48" s="204"/>
      <c r="AB48" s="202"/>
      <c r="AC48" s="204"/>
      <c r="AD48" s="202"/>
      <c r="AE48" s="204"/>
      <c r="AF48" s="202"/>
      <c r="AG48" s="204"/>
      <c r="AH48" s="202"/>
      <c r="AI48" s="204"/>
      <c r="AJ48" s="202"/>
      <c r="AK48" s="204"/>
      <c r="AL48" s="202"/>
      <c r="AM48" s="204"/>
      <c r="AN48" s="202"/>
      <c r="AO48" s="203"/>
      <c r="AP48" s="202"/>
      <c r="AR48" s="45">
        <v>20140220</v>
      </c>
    </row>
    <row r="49" spans="1:44">
      <c r="A49" s="190" t="s">
        <v>92</v>
      </c>
      <c r="B49" s="199"/>
      <c r="C49" s="199"/>
      <c r="D49" s="199"/>
      <c r="E49" s="199"/>
      <c r="F49" s="201"/>
      <c r="G49" s="199"/>
      <c r="H49" s="201"/>
      <c r="I49" s="199"/>
      <c r="J49" s="201"/>
      <c r="K49" s="199"/>
      <c r="L49" s="201"/>
      <c r="M49" s="199"/>
      <c r="N49" s="201"/>
      <c r="O49" s="199"/>
      <c r="P49" s="201"/>
      <c r="Q49" s="199"/>
      <c r="R49" s="201"/>
      <c r="S49" s="199"/>
      <c r="T49" s="200"/>
      <c r="U49" s="199"/>
      <c r="V49" s="199"/>
      <c r="W49" s="199"/>
      <c r="X49" s="199"/>
      <c r="Y49" s="201"/>
      <c r="Z49" s="199"/>
      <c r="AA49" s="201"/>
      <c r="AB49" s="199"/>
      <c r="AC49" s="201"/>
      <c r="AD49" s="199"/>
      <c r="AE49" s="201"/>
      <c r="AF49" s="199"/>
      <c r="AG49" s="201"/>
      <c r="AH49" s="199"/>
      <c r="AI49" s="201"/>
      <c r="AJ49" s="199"/>
      <c r="AK49" s="201"/>
      <c r="AL49" s="199"/>
      <c r="AM49" s="201"/>
      <c r="AN49" s="199"/>
      <c r="AO49" s="200"/>
      <c r="AP49" s="199"/>
      <c r="AR49" s="45">
        <v>20140211</v>
      </c>
    </row>
    <row r="50" spans="1:44">
      <c r="A50" s="190" t="s">
        <v>93</v>
      </c>
      <c r="B50" s="199"/>
      <c r="C50" s="199"/>
      <c r="D50" s="199"/>
      <c r="E50" s="199"/>
      <c r="F50" s="201"/>
      <c r="G50" s="199"/>
      <c r="H50" s="201"/>
      <c r="I50" s="199"/>
      <c r="J50" s="201"/>
      <c r="K50" s="199"/>
      <c r="L50" s="201"/>
      <c r="M50" s="199"/>
      <c r="N50" s="201"/>
      <c r="O50" s="199"/>
      <c r="P50" s="201"/>
      <c r="Q50" s="199"/>
      <c r="R50" s="201"/>
      <c r="S50" s="199"/>
      <c r="T50" s="200"/>
      <c r="U50" s="199"/>
      <c r="V50" s="199"/>
      <c r="W50" s="199"/>
      <c r="X50" s="199"/>
      <c r="Y50" s="201"/>
      <c r="Z50" s="199"/>
      <c r="AA50" s="201"/>
      <c r="AB50" s="199"/>
      <c r="AC50" s="201"/>
      <c r="AD50" s="199"/>
      <c r="AE50" s="201"/>
      <c r="AF50" s="199"/>
      <c r="AG50" s="201"/>
      <c r="AH50" s="199"/>
      <c r="AI50" s="201"/>
      <c r="AJ50" s="199"/>
      <c r="AK50" s="201"/>
      <c r="AL50" s="199"/>
      <c r="AM50" s="201"/>
      <c r="AN50" s="199"/>
      <c r="AO50" s="200"/>
      <c r="AP50" s="199"/>
      <c r="AR50" s="45">
        <v>20140217</v>
      </c>
    </row>
    <row r="51" spans="1:44" ht="15" thickBot="1">
      <c r="A51" s="190" t="s">
        <v>94</v>
      </c>
      <c r="B51" s="205"/>
      <c r="C51" s="205"/>
      <c r="D51" s="205"/>
      <c r="E51" s="205"/>
      <c r="F51" s="207"/>
      <c r="G51" s="205"/>
      <c r="H51" s="207"/>
      <c r="I51" s="205"/>
      <c r="J51" s="207"/>
      <c r="K51" s="205"/>
      <c r="L51" s="207"/>
      <c r="M51" s="205"/>
      <c r="N51" s="207"/>
      <c r="O51" s="205"/>
      <c r="P51" s="207"/>
      <c r="Q51" s="205"/>
      <c r="R51" s="207"/>
      <c r="S51" s="205"/>
      <c r="T51" s="206"/>
      <c r="U51" s="205"/>
      <c r="V51" s="205"/>
      <c r="W51" s="205"/>
      <c r="X51" s="205"/>
      <c r="Y51" s="207"/>
      <c r="Z51" s="205"/>
      <c r="AA51" s="207"/>
      <c r="AB51" s="205"/>
      <c r="AC51" s="207"/>
      <c r="AD51" s="205"/>
      <c r="AE51" s="207"/>
      <c r="AF51" s="205"/>
      <c r="AG51" s="207"/>
      <c r="AH51" s="205"/>
      <c r="AI51" s="207"/>
      <c r="AJ51" s="205"/>
      <c r="AK51" s="207"/>
      <c r="AL51" s="205"/>
      <c r="AM51" s="207"/>
      <c r="AN51" s="205"/>
      <c r="AO51" s="206"/>
      <c r="AP51" s="205"/>
      <c r="AR51" s="45">
        <v>20140219</v>
      </c>
    </row>
    <row r="52" spans="1:44">
      <c r="A52" s="190" t="s">
        <v>95</v>
      </c>
      <c r="B52" s="202"/>
      <c r="C52" s="202"/>
      <c r="D52" s="202"/>
      <c r="E52" s="202"/>
      <c r="F52" s="204"/>
      <c r="G52" s="202"/>
      <c r="H52" s="204"/>
      <c r="I52" s="202"/>
      <c r="J52" s="204"/>
      <c r="K52" s="202"/>
      <c r="L52" s="204"/>
      <c r="M52" s="202"/>
      <c r="N52" s="204" t="s">
        <v>138</v>
      </c>
      <c r="O52" s="202" t="s">
        <v>166</v>
      </c>
      <c r="P52" s="204"/>
      <c r="Q52" s="202"/>
      <c r="R52" s="204"/>
      <c r="S52" s="202"/>
      <c r="T52" s="203"/>
      <c r="U52" s="202"/>
      <c r="V52" s="202"/>
      <c r="W52" s="202"/>
      <c r="X52" s="202"/>
      <c r="Y52" s="204"/>
      <c r="Z52" s="202"/>
      <c r="AA52" s="204"/>
      <c r="AB52" s="202"/>
      <c r="AC52" s="204"/>
      <c r="AD52" s="202"/>
      <c r="AE52" s="204"/>
      <c r="AF52" s="202"/>
      <c r="AG52" s="204"/>
      <c r="AH52" s="202"/>
      <c r="AI52" s="204"/>
      <c r="AJ52" s="202"/>
      <c r="AK52" s="204"/>
      <c r="AL52" s="202"/>
      <c r="AM52" s="204"/>
      <c r="AN52" s="202"/>
      <c r="AO52" s="203"/>
      <c r="AP52" s="202"/>
      <c r="AR52" s="45">
        <v>20140219</v>
      </c>
    </row>
    <row r="53" spans="1:44">
      <c r="A53" s="190" t="s">
        <v>96</v>
      </c>
      <c r="B53" s="199"/>
      <c r="C53" s="199"/>
      <c r="D53" s="199"/>
      <c r="E53" s="199"/>
      <c r="F53" s="201"/>
      <c r="G53" s="199"/>
      <c r="H53" s="201"/>
      <c r="I53" s="199"/>
      <c r="J53" s="201"/>
      <c r="K53" s="199"/>
      <c r="L53" s="201"/>
      <c r="M53" s="199"/>
      <c r="N53" s="201"/>
      <c r="O53" s="199"/>
      <c r="P53" s="201"/>
      <c r="Q53" s="199"/>
      <c r="R53" s="201"/>
      <c r="S53" s="199"/>
      <c r="T53" s="200"/>
      <c r="U53" s="199"/>
      <c r="V53" s="199"/>
      <c r="W53" s="199"/>
      <c r="X53" s="199"/>
      <c r="Y53" s="201"/>
      <c r="Z53" s="199"/>
      <c r="AA53" s="201"/>
      <c r="AB53" s="199"/>
      <c r="AC53" s="201"/>
      <c r="AD53" s="199"/>
      <c r="AE53" s="201"/>
      <c r="AF53" s="199"/>
      <c r="AG53" s="201"/>
      <c r="AH53" s="199"/>
      <c r="AI53" s="201"/>
      <c r="AJ53" s="199"/>
      <c r="AK53" s="201"/>
      <c r="AL53" s="199"/>
      <c r="AM53" s="201"/>
      <c r="AN53" s="199"/>
      <c r="AO53" s="200"/>
      <c r="AP53" s="199"/>
      <c r="AR53" s="45">
        <v>20140213</v>
      </c>
    </row>
    <row r="54" spans="1:44">
      <c r="A54" s="190" t="s">
        <v>97</v>
      </c>
      <c r="B54" s="199"/>
      <c r="C54" s="199"/>
      <c r="D54" s="199"/>
      <c r="E54" s="199"/>
      <c r="F54" s="201"/>
      <c r="G54" s="199"/>
      <c r="H54" s="201"/>
      <c r="I54" s="199"/>
      <c r="J54" s="201"/>
      <c r="K54" s="199"/>
      <c r="L54" s="201"/>
      <c r="M54" s="199"/>
      <c r="N54" s="201"/>
      <c r="O54" s="199"/>
      <c r="P54" s="201"/>
      <c r="Q54" s="199"/>
      <c r="R54" s="201"/>
      <c r="S54" s="199"/>
      <c r="T54" s="200"/>
      <c r="U54" s="199"/>
      <c r="V54" s="199"/>
      <c r="W54" s="199"/>
      <c r="X54" s="199"/>
      <c r="Y54" s="201"/>
      <c r="Z54" s="199"/>
      <c r="AA54" s="201"/>
      <c r="AB54" s="199"/>
      <c r="AC54" s="201"/>
      <c r="AD54" s="199"/>
      <c r="AE54" s="201"/>
      <c r="AF54" s="199"/>
      <c r="AG54" s="201"/>
      <c r="AH54" s="199"/>
      <c r="AI54" s="201"/>
      <c r="AJ54" s="199"/>
      <c r="AK54" s="201"/>
      <c r="AL54" s="199"/>
      <c r="AM54" s="201"/>
      <c r="AN54" s="199"/>
      <c r="AO54" s="200"/>
      <c r="AP54" s="199"/>
      <c r="AR54" s="45">
        <v>20140220</v>
      </c>
    </row>
    <row r="55" spans="1:44" ht="15" thickBot="1">
      <c r="A55" s="190" t="s">
        <v>98</v>
      </c>
      <c r="B55" s="205"/>
      <c r="C55" s="205"/>
      <c r="D55" s="205"/>
      <c r="E55" s="205"/>
      <c r="F55" s="207"/>
      <c r="G55" s="205"/>
      <c r="H55" s="207"/>
      <c r="I55" s="205"/>
      <c r="J55" s="207"/>
      <c r="K55" s="205"/>
      <c r="L55" s="207"/>
      <c r="M55" s="205"/>
      <c r="N55" s="207"/>
      <c r="O55" s="205"/>
      <c r="P55" s="207"/>
      <c r="Q55" s="205"/>
      <c r="R55" s="207"/>
      <c r="S55" s="205"/>
      <c r="T55" s="206"/>
      <c r="U55" s="205"/>
      <c r="V55" s="205"/>
      <c r="W55" s="205"/>
      <c r="X55" s="205"/>
      <c r="Y55" s="207"/>
      <c r="Z55" s="205"/>
      <c r="AA55" s="207"/>
      <c r="AB55" s="205"/>
      <c r="AC55" s="207"/>
      <c r="AD55" s="205"/>
      <c r="AE55" s="207"/>
      <c r="AF55" s="205"/>
      <c r="AG55" s="207"/>
      <c r="AH55" s="205"/>
      <c r="AI55" s="207"/>
      <c r="AJ55" s="205"/>
      <c r="AK55" s="207"/>
      <c r="AL55" s="205"/>
      <c r="AM55" s="207"/>
      <c r="AN55" s="205"/>
      <c r="AO55" s="206"/>
      <c r="AP55" s="205"/>
      <c r="AR55" s="45">
        <v>20140220</v>
      </c>
    </row>
    <row r="56" spans="1:44">
      <c r="A56" s="190" t="s">
        <v>99</v>
      </c>
      <c r="B56" s="202"/>
      <c r="C56" s="202"/>
      <c r="D56" s="202"/>
      <c r="E56" s="202"/>
      <c r="F56" s="204"/>
      <c r="G56" s="202"/>
      <c r="H56" s="204"/>
      <c r="I56" s="202"/>
      <c r="J56" s="204"/>
      <c r="K56" s="202"/>
      <c r="L56" s="204"/>
      <c r="M56" s="202"/>
      <c r="N56" s="204"/>
      <c r="O56" s="202"/>
      <c r="P56" s="204" t="s">
        <v>137</v>
      </c>
      <c r="Q56" s="202" t="s">
        <v>165</v>
      </c>
      <c r="R56" s="204"/>
      <c r="S56" s="202"/>
      <c r="T56" s="203"/>
      <c r="U56" s="202"/>
      <c r="V56" s="202"/>
      <c r="W56" s="202"/>
      <c r="X56" s="202"/>
      <c r="Y56" s="204"/>
      <c r="Z56" s="202"/>
      <c r="AA56" s="204"/>
      <c r="AB56" s="202"/>
      <c r="AC56" s="204"/>
      <c r="AD56" s="202"/>
      <c r="AE56" s="204"/>
      <c r="AF56" s="202"/>
      <c r="AG56" s="204"/>
      <c r="AH56" s="202"/>
      <c r="AI56" s="204"/>
      <c r="AJ56" s="202"/>
      <c r="AK56" s="204"/>
      <c r="AL56" s="202"/>
      <c r="AM56" s="204"/>
      <c r="AN56" s="202"/>
      <c r="AO56" s="203"/>
      <c r="AP56" s="202"/>
      <c r="AR56" s="45">
        <v>20140220</v>
      </c>
    </row>
    <row r="57" spans="1:44">
      <c r="A57" s="190" t="s">
        <v>100</v>
      </c>
      <c r="B57" s="199"/>
      <c r="C57" s="199"/>
      <c r="D57" s="199"/>
      <c r="E57" s="199"/>
      <c r="F57" s="201"/>
      <c r="G57" s="199"/>
      <c r="H57" s="201"/>
      <c r="I57" s="199"/>
      <c r="J57" s="201"/>
      <c r="K57" s="199"/>
      <c r="L57" s="201" t="s">
        <v>155</v>
      </c>
      <c r="M57" s="199" t="s">
        <v>163</v>
      </c>
      <c r="N57" s="201"/>
      <c r="O57" s="199"/>
      <c r="P57" s="201" t="s">
        <v>156</v>
      </c>
      <c r="Q57" s="199" t="s">
        <v>164</v>
      </c>
      <c r="R57" s="201"/>
      <c r="S57" s="199"/>
      <c r="T57" s="200"/>
      <c r="U57" s="199"/>
      <c r="V57" s="199"/>
      <c r="W57" s="199"/>
      <c r="X57" s="199"/>
      <c r="Y57" s="201"/>
      <c r="Z57" s="199"/>
      <c r="AA57" s="201"/>
      <c r="AB57" s="199"/>
      <c r="AC57" s="201"/>
      <c r="AD57" s="199"/>
      <c r="AE57" s="201" t="s">
        <v>155</v>
      </c>
      <c r="AF57" s="199" t="s">
        <v>163</v>
      </c>
      <c r="AG57" s="201" t="s">
        <v>155</v>
      </c>
      <c r="AH57" s="199" t="s">
        <v>163</v>
      </c>
      <c r="AI57" s="201"/>
      <c r="AJ57" s="199"/>
      <c r="AK57" s="201" t="s">
        <v>155</v>
      </c>
      <c r="AL57" s="199" t="s">
        <v>163</v>
      </c>
      <c r="AM57" s="201"/>
      <c r="AN57" s="199"/>
      <c r="AO57" s="200"/>
      <c r="AP57" s="199"/>
      <c r="AR57" s="45">
        <v>20140218</v>
      </c>
    </row>
    <row r="58" spans="1:44">
      <c r="A58" s="190" t="s">
        <v>101</v>
      </c>
      <c r="B58" s="199"/>
      <c r="C58" s="199"/>
      <c r="D58" s="199"/>
      <c r="E58" s="199"/>
      <c r="F58" s="201"/>
      <c r="G58" s="199"/>
      <c r="H58" s="201"/>
      <c r="I58" s="199"/>
      <c r="J58" s="201"/>
      <c r="K58" s="199"/>
      <c r="L58" s="201"/>
      <c r="M58" s="199"/>
      <c r="N58" s="201"/>
      <c r="O58" s="199"/>
      <c r="P58" s="201"/>
      <c r="Q58" s="199"/>
      <c r="R58" s="201"/>
      <c r="S58" s="199"/>
      <c r="T58" s="200"/>
      <c r="U58" s="199"/>
      <c r="V58" s="199"/>
      <c r="W58" s="199"/>
      <c r="X58" s="199"/>
      <c r="Y58" s="201"/>
      <c r="Z58" s="199"/>
      <c r="AA58" s="201"/>
      <c r="AB58" s="199"/>
      <c r="AC58" s="201"/>
      <c r="AD58" s="199"/>
      <c r="AE58" s="201"/>
      <c r="AF58" s="199"/>
      <c r="AG58" s="201"/>
      <c r="AH58" s="199"/>
      <c r="AI58" s="201"/>
      <c r="AJ58" s="199"/>
      <c r="AK58" s="201"/>
      <c r="AL58" s="199"/>
      <c r="AM58" s="201"/>
      <c r="AN58" s="199"/>
      <c r="AO58" s="200"/>
      <c r="AP58" s="199"/>
      <c r="AR58" s="45">
        <v>20140219</v>
      </c>
    </row>
    <row r="59" spans="1:44" ht="15" thickBot="1">
      <c r="A59" s="190" t="s">
        <v>102</v>
      </c>
      <c r="B59" s="205"/>
      <c r="C59" s="205"/>
      <c r="D59" s="205"/>
      <c r="E59" s="205"/>
      <c r="F59" s="207"/>
      <c r="G59" s="205"/>
      <c r="H59" s="207"/>
      <c r="I59" s="205"/>
      <c r="J59" s="207"/>
      <c r="K59" s="205"/>
      <c r="L59" s="207"/>
      <c r="M59" s="205"/>
      <c r="N59" s="207"/>
      <c r="O59" s="205"/>
      <c r="P59" s="207"/>
      <c r="Q59" s="205"/>
      <c r="R59" s="207"/>
      <c r="S59" s="205"/>
      <c r="T59" s="206"/>
      <c r="U59" s="205"/>
      <c r="V59" s="205"/>
      <c r="W59" s="205"/>
      <c r="X59" s="205"/>
      <c r="Y59" s="207"/>
      <c r="Z59" s="205"/>
      <c r="AA59" s="207"/>
      <c r="AB59" s="205"/>
      <c r="AC59" s="207"/>
      <c r="AD59" s="205"/>
      <c r="AE59" s="207"/>
      <c r="AF59" s="205"/>
      <c r="AG59" s="207"/>
      <c r="AH59" s="205"/>
      <c r="AI59" s="207"/>
      <c r="AJ59" s="205"/>
      <c r="AK59" s="207"/>
      <c r="AL59" s="205"/>
      <c r="AM59" s="207"/>
      <c r="AN59" s="205"/>
      <c r="AO59" s="206"/>
      <c r="AP59" s="205"/>
      <c r="AR59" s="45">
        <v>20140219</v>
      </c>
    </row>
    <row r="60" spans="1:44">
      <c r="A60" s="190" t="s">
        <v>103</v>
      </c>
      <c r="B60" s="202"/>
      <c r="C60" s="202"/>
      <c r="D60" s="202"/>
      <c r="E60" s="202"/>
      <c r="F60" s="204"/>
      <c r="G60" s="202"/>
      <c r="H60" s="204"/>
      <c r="I60" s="202"/>
      <c r="J60" s="204"/>
      <c r="K60" s="202"/>
      <c r="L60" s="204"/>
      <c r="M60" s="202"/>
      <c r="N60" s="204"/>
      <c r="O60" s="202"/>
      <c r="P60" s="204"/>
      <c r="Q60" s="202"/>
      <c r="R60" s="204"/>
      <c r="S60" s="202"/>
      <c r="T60" s="203"/>
      <c r="U60" s="202"/>
      <c r="V60" s="202"/>
      <c r="W60" s="202"/>
      <c r="X60" s="202"/>
      <c r="Y60" s="204"/>
      <c r="Z60" s="202"/>
      <c r="AA60" s="204"/>
      <c r="AB60" s="202"/>
      <c r="AC60" s="204"/>
      <c r="AD60" s="202"/>
      <c r="AE60" s="204"/>
      <c r="AF60" s="202"/>
      <c r="AG60" s="204"/>
      <c r="AH60" s="202"/>
      <c r="AI60" s="204"/>
      <c r="AJ60" s="202"/>
      <c r="AK60" s="204"/>
      <c r="AL60" s="202"/>
      <c r="AM60" s="204"/>
      <c r="AN60" s="202"/>
      <c r="AO60" s="203"/>
      <c r="AP60" s="202"/>
      <c r="AR60" s="45">
        <v>20140207</v>
      </c>
    </row>
    <row r="61" spans="1:44">
      <c r="A61" s="190" t="s">
        <v>104</v>
      </c>
      <c r="B61" s="199"/>
      <c r="C61" s="199"/>
      <c r="D61" s="199"/>
      <c r="E61" s="199"/>
      <c r="F61" s="201"/>
      <c r="G61" s="199"/>
      <c r="H61" s="201"/>
      <c r="I61" s="199"/>
      <c r="J61" s="201"/>
      <c r="K61" s="199"/>
      <c r="L61" s="201"/>
      <c r="M61" s="199"/>
      <c r="N61" s="201"/>
      <c r="O61" s="199"/>
      <c r="P61" s="201"/>
      <c r="Q61" s="199"/>
      <c r="R61" s="201"/>
      <c r="S61" s="199"/>
      <c r="T61" s="200"/>
      <c r="U61" s="199"/>
      <c r="V61" s="199"/>
      <c r="W61" s="199"/>
      <c r="X61" s="199"/>
      <c r="Y61" s="201"/>
      <c r="Z61" s="199"/>
      <c r="AA61" s="201"/>
      <c r="AB61" s="199"/>
      <c r="AC61" s="201"/>
      <c r="AD61" s="199"/>
      <c r="AE61" s="201"/>
      <c r="AF61" s="199"/>
      <c r="AG61" s="201"/>
      <c r="AH61" s="199"/>
      <c r="AI61" s="201"/>
      <c r="AJ61" s="199"/>
      <c r="AK61" s="201"/>
      <c r="AL61" s="199"/>
      <c r="AM61" s="201"/>
      <c r="AN61" s="199"/>
      <c r="AO61" s="200"/>
      <c r="AP61" s="199"/>
      <c r="AR61" s="45">
        <v>20140214</v>
      </c>
    </row>
    <row r="62" spans="1:44">
      <c r="A62" s="190" t="s">
        <v>105</v>
      </c>
      <c r="B62" s="199"/>
      <c r="C62" s="199"/>
      <c r="D62" s="199"/>
      <c r="E62" s="199"/>
      <c r="F62" s="201"/>
      <c r="G62" s="199"/>
      <c r="H62" s="201"/>
      <c r="I62" s="199"/>
      <c r="J62" s="201"/>
      <c r="K62" s="199"/>
      <c r="L62" s="201"/>
      <c r="M62" s="199"/>
      <c r="N62" s="201"/>
      <c r="O62" s="199"/>
      <c r="P62" s="201"/>
      <c r="Q62" s="199"/>
      <c r="R62" s="201"/>
      <c r="S62" s="199"/>
      <c r="T62" s="200"/>
      <c r="U62" s="199"/>
      <c r="V62" s="199"/>
      <c r="W62" s="199"/>
      <c r="X62" s="199"/>
      <c r="Y62" s="201"/>
      <c r="Z62" s="199"/>
      <c r="AA62" s="201"/>
      <c r="AB62" s="199"/>
      <c r="AC62" s="201"/>
      <c r="AD62" s="199"/>
      <c r="AE62" s="201"/>
      <c r="AF62" s="199"/>
      <c r="AG62" s="201"/>
      <c r="AH62" s="199"/>
      <c r="AI62" s="201"/>
      <c r="AJ62" s="199"/>
      <c r="AK62" s="201"/>
      <c r="AL62" s="199"/>
      <c r="AM62" s="201"/>
      <c r="AN62" s="199"/>
      <c r="AO62" s="200"/>
      <c r="AP62" s="199"/>
      <c r="AR62" s="45">
        <v>20140210</v>
      </c>
    </row>
    <row r="63" spans="1:44" ht="15" thickBot="1">
      <c r="A63" s="190" t="s">
        <v>106</v>
      </c>
      <c r="B63" s="205" t="s">
        <v>155</v>
      </c>
      <c r="C63" s="205" t="s">
        <v>195</v>
      </c>
      <c r="D63" s="205"/>
      <c r="E63" s="205"/>
      <c r="F63" s="207"/>
      <c r="G63" s="205"/>
      <c r="H63" s="207"/>
      <c r="I63" s="205"/>
      <c r="J63" s="207"/>
      <c r="K63" s="205"/>
      <c r="L63" s="207"/>
      <c r="M63" s="205"/>
      <c r="N63" s="207"/>
      <c r="O63" s="205"/>
      <c r="P63" s="207"/>
      <c r="Q63" s="205"/>
      <c r="R63" s="207"/>
      <c r="S63" s="205"/>
      <c r="T63" s="206"/>
      <c r="U63" s="205"/>
      <c r="V63" s="205"/>
      <c r="W63" s="205"/>
      <c r="X63" s="205"/>
      <c r="Y63" s="207"/>
      <c r="Z63" s="205"/>
      <c r="AA63" s="207"/>
      <c r="AB63" s="205"/>
      <c r="AC63" s="207"/>
      <c r="AD63" s="205"/>
      <c r="AE63" s="207"/>
      <c r="AF63" s="205"/>
      <c r="AG63" s="207"/>
      <c r="AH63" s="205"/>
      <c r="AI63" s="207"/>
      <c r="AJ63" s="205"/>
      <c r="AK63" s="207"/>
      <c r="AL63" s="205"/>
      <c r="AM63" s="207"/>
      <c r="AN63" s="205"/>
      <c r="AO63" s="206"/>
      <c r="AP63" s="205"/>
      <c r="AR63" s="45">
        <v>20140210</v>
      </c>
    </row>
    <row r="64" spans="1:44">
      <c r="A64" s="190" t="s">
        <v>107</v>
      </c>
      <c r="B64" s="202"/>
      <c r="C64" s="202"/>
      <c r="D64" s="202"/>
      <c r="E64" s="202"/>
      <c r="F64" s="204"/>
      <c r="G64" s="202"/>
      <c r="H64" s="204"/>
      <c r="I64" s="202"/>
      <c r="J64" s="204"/>
      <c r="K64" s="202"/>
      <c r="L64" s="204"/>
      <c r="M64" s="202"/>
      <c r="N64" s="204"/>
      <c r="O64" s="202"/>
      <c r="P64" s="204"/>
      <c r="Q64" s="202"/>
      <c r="R64" s="204"/>
      <c r="S64" s="202"/>
      <c r="T64" s="203"/>
      <c r="U64" s="202"/>
      <c r="V64" s="202"/>
      <c r="W64" s="202"/>
      <c r="X64" s="202"/>
      <c r="Y64" s="204" t="s">
        <v>156</v>
      </c>
      <c r="Z64" s="202" t="s">
        <v>162</v>
      </c>
      <c r="AA64" s="204" t="s">
        <v>156</v>
      </c>
      <c r="AB64" s="202" t="s">
        <v>162</v>
      </c>
      <c r="AC64" s="204" t="s">
        <v>156</v>
      </c>
      <c r="AD64" s="202" t="s">
        <v>162</v>
      </c>
      <c r="AE64" s="204"/>
      <c r="AF64" s="202"/>
      <c r="AG64" s="204"/>
      <c r="AH64" s="202"/>
      <c r="AI64" s="204"/>
      <c r="AJ64" s="202"/>
      <c r="AK64" s="204"/>
      <c r="AL64" s="202"/>
      <c r="AM64" s="204"/>
      <c r="AN64" s="202"/>
      <c r="AO64" s="203"/>
      <c r="AP64" s="202"/>
      <c r="AR64" s="45">
        <v>20140217</v>
      </c>
    </row>
    <row r="65" spans="1:44">
      <c r="A65" s="190" t="s">
        <v>108</v>
      </c>
      <c r="B65" s="199"/>
      <c r="C65" s="199"/>
      <c r="D65" s="199"/>
      <c r="E65" s="199"/>
      <c r="F65" s="201"/>
      <c r="G65" s="199"/>
      <c r="H65" s="201"/>
      <c r="I65" s="199"/>
      <c r="J65" s="201" t="s">
        <v>154</v>
      </c>
      <c r="K65" s="199" t="s">
        <v>161</v>
      </c>
      <c r="L65" s="201"/>
      <c r="M65" s="199"/>
      <c r="N65" s="201"/>
      <c r="O65" s="199"/>
      <c r="P65" s="201"/>
      <c r="Q65" s="199"/>
      <c r="R65" s="201"/>
      <c r="S65" s="199"/>
      <c r="T65" s="200"/>
      <c r="U65" s="199"/>
      <c r="V65" s="199"/>
      <c r="W65" s="199"/>
      <c r="X65" s="199"/>
      <c r="Y65" s="201"/>
      <c r="Z65" s="199"/>
      <c r="AA65" s="201"/>
      <c r="AB65" s="199"/>
      <c r="AC65" s="201"/>
      <c r="AD65" s="199"/>
      <c r="AE65" s="201"/>
      <c r="AF65" s="199"/>
      <c r="AG65" s="201"/>
      <c r="AH65" s="199"/>
      <c r="AI65" s="201"/>
      <c r="AJ65" s="199"/>
      <c r="AK65" s="201"/>
      <c r="AL65" s="199"/>
      <c r="AM65" s="201"/>
      <c r="AN65" s="199"/>
      <c r="AO65" s="200"/>
      <c r="AP65" s="199"/>
      <c r="AR65" s="45">
        <v>20140211</v>
      </c>
    </row>
    <row r="66" spans="1:44">
      <c r="A66" s="190" t="s">
        <v>109</v>
      </c>
      <c r="B66" s="199"/>
      <c r="C66" s="199"/>
      <c r="D66" s="199"/>
      <c r="E66" s="199"/>
      <c r="F66" s="201"/>
      <c r="G66" s="199"/>
      <c r="H66" s="201"/>
      <c r="I66" s="199"/>
      <c r="J66" s="201"/>
      <c r="K66" s="199"/>
      <c r="L66" s="201"/>
      <c r="M66" s="199"/>
      <c r="N66" s="201"/>
      <c r="O66" s="199"/>
      <c r="P66" s="201"/>
      <c r="Q66" s="199"/>
      <c r="R66" s="201"/>
      <c r="S66" s="199"/>
      <c r="T66" s="200"/>
      <c r="U66" s="199"/>
      <c r="V66" s="199"/>
      <c r="W66" s="199"/>
      <c r="X66" s="199"/>
      <c r="Y66" s="201"/>
      <c r="Z66" s="199"/>
      <c r="AA66" s="201"/>
      <c r="AB66" s="199"/>
      <c r="AC66" s="201"/>
      <c r="AD66" s="199"/>
      <c r="AE66" s="201"/>
      <c r="AF66" s="199"/>
      <c r="AG66" s="201"/>
      <c r="AH66" s="199"/>
      <c r="AI66" s="201"/>
      <c r="AJ66" s="199"/>
      <c r="AK66" s="201"/>
      <c r="AL66" s="199"/>
      <c r="AM66" s="201"/>
      <c r="AN66" s="199"/>
      <c r="AO66" s="200"/>
      <c r="AP66" s="199"/>
      <c r="AR66" s="45">
        <v>20140219</v>
      </c>
    </row>
    <row r="67" spans="1:44" ht="15" thickBot="1">
      <c r="A67" s="190" t="s">
        <v>110</v>
      </c>
      <c r="B67" s="205"/>
      <c r="C67" s="205"/>
      <c r="D67" s="205"/>
      <c r="E67" s="205"/>
      <c r="F67" s="207"/>
      <c r="G67" s="205"/>
      <c r="H67" s="207"/>
      <c r="I67" s="205"/>
      <c r="J67" s="207"/>
      <c r="K67" s="205"/>
      <c r="L67" s="207"/>
      <c r="M67" s="205"/>
      <c r="N67" s="207"/>
      <c r="O67" s="205"/>
      <c r="P67" s="207"/>
      <c r="Q67" s="205"/>
      <c r="R67" s="207"/>
      <c r="S67" s="205"/>
      <c r="T67" s="206"/>
      <c r="U67" s="205"/>
      <c r="V67" s="205"/>
      <c r="W67" s="205"/>
      <c r="X67" s="205"/>
      <c r="Y67" s="207"/>
      <c r="Z67" s="205"/>
      <c r="AA67" s="207"/>
      <c r="AB67" s="205"/>
      <c r="AC67" s="207"/>
      <c r="AD67" s="205"/>
      <c r="AE67" s="207"/>
      <c r="AF67" s="205"/>
      <c r="AG67" s="207"/>
      <c r="AH67" s="205"/>
      <c r="AI67" s="207"/>
      <c r="AJ67" s="205"/>
      <c r="AK67" s="207"/>
      <c r="AL67" s="205"/>
      <c r="AM67" s="207"/>
      <c r="AN67" s="205"/>
      <c r="AO67" s="206"/>
      <c r="AP67" s="205"/>
      <c r="AR67" s="45">
        <v>20140218</v>
      </c>
    </row>
    <row r="68" spans="1:44">
      <c r="A68" s="190" t="s">
        <v>111</v>
      </c>
      <c r="B68" s="202"/>
      <c r="C68" s="202"/>
      <c r="D68" s="202"/>
      <c r="E68" s="202"/>
      <c r="F68" s="204"/>
      <c r="G68" s="202"/>
      <c r="H68" s="204"/>
      <c r="I68" s="202"/>
      <c r="J68" s="204"/>
      <c r="K68" s="202"/>
      <c r="L68" s="204"/>
      <c r="M68" s="202"/>
      <c r="N68" s="204"/>
      <c r="O68" s="202"/>
      <c r="P68" s="204"/>
      <c r="Q68" s="202"/>
      <c r="R68" s="204"/>
      <c r="S68" s="202"/>
      <c r="T68" s="203"/>
      <c r="U68" s="202"/>
      <c r="V68" s="202"/>
      <c r="W68" s="202"/>
      <c r="X68" s="202"/>
      <c r="Y68" s="204"/>
      <c r="Z68" s="202"/>
      <c r="AA68" s="204"/>
      <c r="AB68" s="202"/>
      <c r="AC68" s="204"/>
      <c r="AD68" s="202"/>
      <c r="AE68" s="204"/>
      <c r="AF68" s="202"/>
      <c r="AG68" s="204"/>
      <c r="AH68" s="202"/>
      <c r="AI68" s="204"/>
      <c r="AJ68" s="202"/>
      <c r="AK68" s="204"/>
      <c r="AL68" s="202"/>
      <c r="AM68" s="204"/>
      <c r="AN68" s="202"/>
      <c r="AO68" s="203"/>
      <c r="AP68" s="202"/>
      <c r="AR68" s="45">
        <v>20140214</v>
      </c>
    </row>
    <row r="69" spans="1:44">
      <c r="A69" s="190" t="s">
        <v>112</v>
      </c>
      <c r="B69" s="199"/>
      <c r="C69" s="199"/>
      <c r="D69" s="199"/>
      <c r="E69" s="199"/>
      <c r="F69" s="201"/>
      <c r="G69" s="199"/>
      <c r="H69" s="201"/>
      <c r="I69" s="199"/>
      <c r="J69" s="201"/>
      <c r="K69" s="199"/>
      <c r="L69" s="201"/>
      <c r="M69" s="199"/>
      <c r="N69" s="201"/>
      <c r="O69" s="199"/>
      <c r="P69" s="201"/>
      <c r="Q69" s="199"/>
      <c r="R69" s="201"/>
      <c r="S69" s="199"/>
      <c r="T69" s="200"/>
      <c r="U69" s="199"/>
      <c r="V69" s="199"/>
      <c r="W69" s="199"/>
      <c r="X69" s="199"/>
      <c r="Y69" s="201"/>
      <c r="Z69" s="199"/>
      <c r="AA69" s="201"/>
      <c r="AB69" s="199"/>
      <c r="AC69" s="201"/>
      <c r="AD69" s="199"/>
      <c r="AE69" s="201"/>
      <c r="AF69" s="199"/>
      <c r="AG69" s="201"/>
      <c r="AH69" s="199"/>
      <c r="AI69" s="201"/>
      <c r="AJ69" s="199"/>
      <c r="AK69" s="201"/>
      <c r="AL69" s="199"/>
      <c r="AM69" s="201"/>
      <c r="AN69" s="199"/>
      <c r="AO69" s="200"/>
      <c r="AP69" s="199"/>
      <c r="AR69" s="45">
        <v>20140218</v>
      </c>
    </row>
    <row r="70" spans="1:44">
      <c r="A70" s="190" t="s">
        <v>113</v>
      </c>
      <c r="B70" s="199"/>
      <c r="C70" s="199"/>
      <c r="D70" s="199"/>
      <c r="E70" s="199"/>
      <c r="F70" s="201"/>
      <c r="G70" s="199"/>
      <c r="H70" s="201"/>
      <c r="I70" s="199"/>
      <c r="J70" s="201"/>
      <c r="K70" s="199"/>
      <c r="L70" s="201"/>
      <c r="M70" s="199"/>
      <c r="N70" s="201"/>
      <c r="O70" s="199"/>
      <c r="P70" s="201"/>
      <c r="Q70" s="199"/>
      <c r="R70" s="201"/>
      <c r="S70" s="199"/>
      <c r="T70" s="200"/>
      <c r="U70" s="199"/>
      <c r="V70" s="199"/>
      <c r="W70" s="199" t="s">
        <v>136</v>
      </c>
      <c r="X70" s="199" t="s">
        <v>160</v>
      </c>
      <c r="Y70" s="201"/>
      <c r="Z70" s="199"/>
      <c r="AA70" s="201"/>
      <c r="AB70" s="199"/>
      <c r="AC70" s="201"/>
      <c r="AD70" s="199"/>
      <c r="AE70" s="201"/>
      <c r="AF70" s="199"/>
      <c r="AG70" s="201"/>
      <c r="AH70" s="199"/>
      <c r="AI70" s="201"/>
      <c r="AJ70" s="199"/>
      <c r="AK70" s="201"/>
      <c r="AL70" s="199"/>
      <c r="AM70" s="201"/>
      <c r="AN70" s="199"/>
      <c r="AO70" s="200"/>
      <c r="AP70" s="199"/>
      <c r="AR70" s="45">
        <v>20140217</v>
      </c>
    </row>
    <row r="71" spans="1:44">
      <c r="A71" s="198"/>
    </row>
    <row r="72" spans="1:44">
      <c r="A72" s="196"/>
    </row>
    <row r="73" spans="1:44">
      <c r="A73" s="197"/>
    </row>
    <row r="74" spans="1:44">
      <c r="A74" s="196"/>
    </row>
    <row r="75" spans="1:44">
      <c r="A75" s="197"/>
    </row>
    <row r="76" spans="1:44">
      <c r="A76" s="196"/>
    </row>
  </sheetData>
  <sheetProtection selectLockedCells="1"/>
  <mergeCells count="1">
    <mergeCell ref="W1:AO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F18" sqref="F18"/>
    </sheetView>
  </sheetViews>
  <sheetFormatPr defaultColWidth="8.88671875" defaultRowHeight="14.4"/>
  <cols>
    <col min="1" max="1" width="18.44140625" style="45" bestFit="1" customWidth="1"/>
    <col min="2" max="2" width="18.33203125" style="45" bestFit="1" customWidth="1"/>
    <col min="3" max="4" width="10.88671875" style="45" customWidth="1"/>
    <col min="5" max="5" width="14" style="45" customWidth="1"/>
    <col min="6" max="6" width="26.6640625" style="45" bestFit="1" customWidth="1"/>
    <col min="7" max="7" width="99" style="192" customWidth="1"/>
    <col min="8" max="16384" width="8.88671875" style="45"/>
  </cols>
  <sheetData>
    <row r="1" spans="1:7" ht="22.8">
      <c r="B1" s="46"/>
    </row>
    <row r="2" spans="1:7" ht="22.8">
      <c r="A2" s="75" t="s">
        <v>243</v>
      </c>
      <c r="C2" s="48"/>
      <c r="D2" s="48"/>
      <c r="E2" s="48"/>
      <c r="G2" s="193"/>
    </row>
    <row r="3" spans="1:7" ht="22.8">
      <c r="A3" s="11" t="s">
        <v>158</v>
      </c>
      <c r="C3" s="48"/>
      <c r="D3" s="48"/>
      <c r="E3" s="48"/>
    </row>
    <row r="4" spans="1:7" ht="22.8">
      <c r="A4" s="48"/>
      <c r="B4" s="11"/>
      <c r="C4" s="48"/>
      <c r="D4" s="48"/>
      <c r="E4" s="48"/>
      <c r="F4" s="48"/>
      <c r="G4" s="193"/>
    </row>
    <row r="5" spans="1:7">
      <c r="A5" s="8"/>
      <c r="B5" s="48"/>
      <c r="C5" s="9" t="s">
        <v>157</v>
      </c>
      <c r="D5" s="305" t="str">
        <f>'Outputs Monthly'!D6:E6</f>
        <v>Jan</v>
      </c>
      <c r="E5" s="305"/>
      <c r="F5" s="9" t="s">
        <v>24</v>
      </c>
      <c r="G5" s="194"/>
    </row>
    <row r="6" spans="1:7">
      <c r="A6" s="8"/>
      <c r="B6" s="48"/>
      <c r="C6" s="9" t="s">
        <v>22</v>
      </c>
      <c r="D6" s="305">
        <f>'Outputs Monthly'!D7:E7</f>
        <v>1</v>
      </c>
      <c r="E6" s="305"/>
      <c r="F6" s="49" t="s">
        <v>44</v>
      </c>
      <c r="G6" s="194"/>
    </row>
    <row r="7" spans="1:7">
      <c r="A7" s="8"/>
      <c r="B7" s="48"/>
      <c r="C7" s="9" t="s">
        <v>23</v>
      </c>
      <c r="D7" s="305" t="str">
        <f>'Outputs Monthly'!D8:E8</f>
        <v>Brevard</v>
      </c>
      <c r="E7" s="305"/>
      <c r="F7" s="50" t="s">
        <v>25</v>
      </c>
      <c r="G7" s="194"/>
    </row>
    <row r="8" spans="1:7">
      <c r="A8" s="8"/>
      <c r="B8" s="48"/>
      <c r="C8" s="9"/>
      <c r="D8" s="52"/>
      <c r="E8" s="52"/>
      <c r="F8" s="50"/>
      <c r="G8" s="250"/>
    </row>
    <row r="9" spans="1:7" ht="42.6" thickBot="1">
      <c r="A9" s="189" t="s">
        <v>150</v>
      </c>
      <c r="B9" s="141" t="s">
        <v>143</v>
      </c>
      <c r="C9" s="140" t="s">
        <v>144</v>
      </c>
      <c r="D9" s="140" t="str">
        <f>'Timeliness Quarterly'!E9</f>
        <v># Of Business Days</v>
      </c>
      <c r="E9" s="140" t="s">
        <v>145</v>
      </c>
      <c r="F9" s="140" t="s">
        <v>134</v>
      </c>
      <c r="G9" s="140" t="s">
        <v>135</v>
      </c>
    </row>
    <row r="10" spans="1:7">
      <c r="A10" s="299" t="s">
        <v>128</v>
      </c>
      <c r="B10" s="142" t="str">
        <f>'Timeliness Quarterly'!$F$9</f>
        <v>10/1/15 - 12/31/15</v>
      </c>
      <c r="C10" s="143">
        <f>'Timeliness Quarterly'!$D$11</f>
        <v>0.8</v>
      </c>
      <c r="D10" s="144">
        <f>'Timeliness Quarterly'!$E$11</f>
        <v>2</v>
      </c>
      <c r="E10" s="145" t="str">
        <f>IF(IFERROR('Timeliness Quarterly'!F$13,"error")="error","",IF('Timeliness Quarterly'!F$13&lt;'Timeliness Quarterly'!$D$11,'Timeliness Quarterly'!F$13,""))</f>
        <v/>
      </c>
      <c r="F10" s="251" t="str">
        <f>IF(IFERROR('Timeliness Quarterly'!$K$11,"error")="error","",IF('Timeliness Quarterly'!$K$11=0,"",'Timeliness Quarterly'!$K$11))</f>
        <v/>
      </c>
      <c r="G10" s="184" t="str">
        <f>IF(IFERROR('Timeliness Quarterly'!$L$11,"error")="error","",IF('Timeliness Quarterly'!$L$11=0,"",'Timeliness Quarterly'!$L$11))</f>
        <v/>
      </c>
    </row>
    <row r="11" spans="1:7">
      <c r="A11" s="300"/>
      <c r="B11" s="146" t="str">
        <f>'Timeliness Quarterly'!$G$9</f>
        <v>1/1/16 - 3/31/16</v>
      </c>
      <c r="C11" s="147">
        <f>'Timeliness Quarterly'!$D$11</f>
        <v>0.8</v>
      </c>
      <c r="D11" s="148">
        <f>'Timeliness Quarterly'!$E$11</f>
        <v>2</v>
      </c>
      <c r="E11" s="149" t="str">
        <f>IF(IFERROR('Timeliness Quarterly'!G$13,"error")="error","",IF('Timeliness Quarterly'!G$13&lt;'Timeliness Quarterly'!$D$11,'Timeliness Quarterly'!G$13,""))</f>
        <v/>
      </c>
      <c r="F11" s="56" t="str">
        <f>IF(IFERROR('Timeliness Quarterly'!$M$11,"error")="error","",IF('Timeliness Quarterly'!$M$11=0,"",'Timeliness Quarterly'!$M$11))</f>
        <v/>
      </c>
      <c r="G11" s="185" t="str">
        <f>IF(IFERROR('Timeliness Quarterly'!$N$11,"error")="error","",IF('Timeliness Quarterly'!$N$11=0,"",'Timeliness Quarterly'!$N$11))</f>
        <v/>
      </c>
    </row>
    <row r="12" spans="1:7">
      <c r="A12" s="300"/>
      <c r="B12" s="146" t="str">
        <f>'Timeliness Quarterly'!$H$9</f>
        <v>4/1/16 - 6/30/16</v>
      </c>
      <c r="C12" s="147">
        <f>'Timeliness Quarterly'!$D$11</f>
        <v>0.8</v>
      </c>
      <c r="D12" s="148">
        <f>'Timeliness Quarterly'!$E$11</f>
        <v>2</v>
      </c>
      <c r="E12" s="149" t="str">
        <f>IF(IFERROR('Timeliness Quarterly'!H$13,"error")="error","",IF('Timeliness Quarterly'!H$13&lt;'Timeliness Quarterly'!$D$11,'Timeliness Quarterly'!H$13,""))</f>
        <v/>
      </c>
      <c r="F12" s="56" t="str">
        <f>IF(IFERROR('Timeliness Quarterly'!$O$11,"error")="error","",IF('Timeliness Quarterly'!$O$11=0,"",'Timeliness Quarterly'!$O$11))</f>
        <v/>
      </c>
      <c r="G12" s="185" t="str">
        <f>IF(IFERROR('Timeliness Quarterly'!$P$11,"error")="error","",IF('Timeliness Quarterly'!$P$11=0,"",'Timeliness Quarterly'!$P$11))</f>
        <v/>
      </c>
    </row>
    <row r="13" spans="1:7" ht="15" thickBot="1">
      <c r="A13" s="301"/>
      <c r="B13" s="150" t="str">
        <f>'Timeliness Quarterly'!$I$9</f>
        <v>7/1/16 - 9/30/16</v>
      </c>
      <c r="C13" s="151">
        <f>'Timeliness Quarterly'!$D$11</f>
        <v>0.8</v>
      </c>
      <c r="D13" s="152">
        <f>'Timeliness Quarterly'!$E$11</f>
        <v>2</v>
      </c>
      <c r="E13" s="153" t="str">
        <f>IF(IFERROR('Timeliness Quarterly'!I$13,"error")="error","",IF('Timeliness Quarterly'!I$13&lt;'Timeliness Quarterly'!$D$11,'Timeliness Quarterly'!I$13,""))</f>
        <v/>
      </c>
      <c r="F13" s="252" t="str">
        <f>IF(IFERROR('Timeliness Quarterly'!$Q$11,"error")="error","",IF('Timeliness Quarterly'!$Q$11=0,"",'Timeliness Quarterly'!$Q$11))</f>
        <v/>
      </c>
      <c r="G13" s="186" t="str">
        <f>IF(IFERROR('Timeliness Quarterly'!$R$11,"error")="error","",IF('Timeliness Quarterly'!$R$11=0,"",'Timeliness Quarterly'!$R$11))</f>
        <v/>
      </c>
    </row>
    <row r="14" spans="1:7">
      <c r="A14" s="299" t="s">
        <v>129</v>
      </c>
      <c r="B14" s="142" t="str">
        <f>'Timeliness Quarterly'!$F$9</f>
        <v>10/1/15 - 12/31/15</v>
      </c>
      <c r="C14" s="143">
        <f>'Timeliness Quarterly'!$D$14</f>
        <v>0.8</v>
      </c>
      <c r="D14" s="154">
        <f>'Timeliness Quarterly'!$E$14</f>
        <v>3</v>
      </c>
      <c r="E14" s="145" t="str">
        <f>IF(IFERROR('Timeliness Quarterly'!F$16,"error")="error","",IF('Timeliness Quarterly'!F$16&lt;'Timeliness Quarterly'!$D$14,'Timeliness Quarterly'!F$16,""))</f>
        <v/>
      </c>
      <c r="F14" s="251" t="str">
        <f>IF(IFERROR('Timeliness Quarterly'!$K$14,"error")="error","",IF('Timeliness Quarterly'!$K$14=0,"",'Timeliness Quarterly'!$K$14))</f>
        <v/>
      </c>
      <c r="G14" s="184" t="str">
        <f>IF(IFERROR('Timeliness Quarterly'!$L$14,"error")="error","",IF('Timeliness Quarterly'!$L$14=0,"",'Timeliness Quarterly'!$L$14))</f>
        <v/>
      </c>
    </row>
    <row r="15" spans="1:7">
      <c r="A15" s="300"/>
      <c r="B15" s="146" t="str">
        <f>'Timeliness Quarterly'!$G$9</f>
        <v>1/1/16 - 3/31/16</v>
      </c>
      <c r="C15" s="147">
        <f>'Timeliness Quarterly'!$D$14</f>
        <v>0.8</v>
      </c>
      <c r="D15" s="155">
        <f>'Timeliness Quarterly'!$E$14</f>
        <v>3</v>
      </c>
      <c r="E15" s="149" t="str">
        <f>IF(IFERROR('Timeliness Quarterly'!G$16,"error")="error","",IF('Timeliness Quarterly'!G$16&lt;'Timeliness Quarterly'!$D$14,'Timeliness Quarterly'!G$16,""))</f>
        <v/>
      </c>
      <c r="F15" s="56" t="str">
        <f>IF(IFERROR('Timeliness Quarterly'!$M$14,"error")="error","",IF('Timeliness Quarterly'!$M$14=0,"",'Timeliness Quarterly'!$M$14))</f>
        <v/>
      </c>
      <c r="G15" s="185" t="str">
        <f>IF(IFERROR('Timeliness Quarterly'!$N$14,"error")="error","",IF('Timeliness Quarterly'!$N$14=0,"",'Timeliness Quarterly'!$N$14))</f>
        <v/>
      </c>
    </row>
    <row r="16" spans="1:7">
      <c r="A16" s="300"/>
      <c r="B16" s="146" t="str">
        <f>'Timeliness Quarterly'!$H$9</f>
        <v>4/1/16 - 6/30/16</v>
      </c>
      <c r="C16" s="147">
        <f>'Timeliness Quarterly'!$D$14</f>
        <v>0.8</v>
      </c>
      <c r="D16" s="155">
        <f>'Timeliness Quarterly'!$E$14</f>
        <v>3</v>
      </c>
      <c r="E16" s="149" t="str">
        <f>IF(IFERROR('Timeliness Quarterly'!H$16,"error")="error","",IF('Timeliness Quarterly'!H$16&lt;'Timeliness Quarterly'!$D$14,'Timeliness Quarterly'!H$16,""))</f>
        <v/>
      </c>
      <c r="F16" s="56" t="str">
        <f>IF(IFERROR('Timeliness Quarterly'!$O$14,"error")="error","",IF('Timeliness Quarterly'!$O$14=0,"",'Timeliness Quarterly'!$O$14))</f>
        <v/>
      </c>
      <c r="G16" s="185" t="str">
        <f>IF(IFERROR('Timeliness Quarterly'!$P$14,"error")="error","",IF('Timeliness Quarterly'!$P$14=0,"",'Timeliness Quarterly'!$P$14))</f>
        <v/>
      </c>
    </row>
    <row r="17" spans="1:7" ht="15" thickBot="1">
      <c r="A17" s="301"/>
      <c r="B17" s="150" t="str">
        <f>'Timeliness Quarterly'!$I$9</f>
        <v>7/1/16 - 9/30/16</v>
      </c>
      <c r="C17" s="151">
        <f>'Timeliness Quarterly'!$D$14</f>
        <v>0.8</v>
      </c>
      <c r="D17" s="156">
        <f>'Timeliness Quarterly'!$E$14</f>
        <v>3</v>
      </c>
      <c r="E17" s="153" t="str">
        <f>IF(IFERROR('Timeliness Quarterly'!I$16,"error")="error","",IF('Timeliness Quarterly'!I$16&lt;'Timeliness Quarterly'!$D$14,'Timeliness Quarterly'!I$16,""))</f>
        <v/>
      </c>
      <c r="F17" s="252" t="str">
        <f>IF(IFERROR('Timeliness Quarterly'!$Q$14,"error")="error","",IF('Timeliness Quarterly'!$Q$14=0,"",'Timeliness Quarterly'!$Q$14))</f>
        <v/>
      </c>
      <c r="G17" s="186" t="str">
        <f>IF(IFERROR('Timeliness Quarterly'!$R$14,"error")="error","",IF('Timeliness Quarterly'!$R$14=0,"",'Timeliness Quarterly'!$R$14))</f>
        <v/>
      </c>
    </row>
    <row r="18" spans="1:7">
      <c r="A18" s="299" t="s">
        <v>35</v>
      </c>
      <c r="B18" s="142" t="str">
        <f>'Timeliness Quarterly'!$F$9</f>
        <v>10/1/15 - 12/31/15</v>
      </c>
      <c r="C18" s="143">
        <f>'Timeliness Quarterly'!$D$17</f>
        <v>0.8</v>
      </c>
      <c r="D18" s="157">
        <f>'Timeliness Quarterly'!$E$17</f>
        <v>2</v>
      </c>
      <c r="E18" s="145" t="str">
        <f>IF(IFERROR('Timeliness Quarterly'!F$19,"error")="error","",IF('Timeliness Quarterly'!F$19&lt;'Timeliness Quarterly'!$D$17,'Timeliness Quarterly'!F$19,""))</f>
        <v/>
      </c>
      <c r="F18" s="251" t="str">
        <f>IF(IFERROR('Timeliness Quarterly'!$K$17,"error")="error","",IF('Timeliness Quarterly'!$K$17=0,"",'Timeliness Quarterly'!$K$17))</f>
        <v/>
      </c>
      <c r="G18" s="184" t="str">
        <f>IF(IFERROR('Timeliness Quarterly'!$L$17,"error")="error","",IF('Timeliness Quarterly'!$L$17=0,"",'Timeliness Quarterly'!$L$17))</f>
        <v/>
      </c>
    </row>
    <row r="19" spans="1:7">
      <c r="A19" s="300"/>
      <c r="B19" s="146" t="str">
        <f>'Timeliness Quarterly'!$G$9</f>
        <v>1/1/16 - 3/31/16</v>
      </c>
      <c r="C19" s="147">
        <f>'Timeliness Quarterly'!$D$17</f>
        <v>0.8</v>
      </c>
      <c r="D19" s="158">
        <f>'Timeliness Quarterly'!$E$17</f>
        <v>2</v>
      </c>
      <c r="E19" s="149" t="str">
        <f>IF(IFERROR('Timeliness Quarterly'!G$19,"error")="error","",IF('Timeliness Quarterly'!G$19&lt;'Timeliness Quarterly'!$D$17,'Timeliness Quarterly'!G$19,""))</f>
        <v/>
      </c>
      <c r="F19" s="56" t="str">
        <f>IF(IFERROR('Timeliness Quarterly'!$M$17,"error")="error","",IF('Timeliness Quarterly'!$M$17=0,"",'Timeliness Quarterly'!$M$17))</f>
        <v/>
      </c>
      <c r="G19" s="185" t="str">
        <f>IF(IFERROR('Timeliness Quarterly'!$N$17,"error")="error","",IF('Timeliness Quarterly'!$N$17=0,"",'Timeliness Quarterly'!$N$17))</f>
        <v/>
      </c>
    </row>
    <row r="20" spans="1:7">
      <c r="A20" s="300"/>
      <c r="B20" s="146" t="str">
        <f>'Timeliness Quarterly'!$H$9</f>
        <v>4/1/16 - 6/30/16</v>
      </c>
      <c r="C20" s="147">
        <f>'Timeliness Quarterly'!$D$17</f>
        <v>0.8</v>
      </c>
      <c r="D20" s="158">
        <f>'Timeliness Quarterly'!$E$17</f>
        <v>2</v>
      </c>
      <c r="E20" s="149" t="str">
        <f>IF(IFERROR('Timeliness Quarterly'!H$19,"error")="error","",IF('Timeliness Quarterly'!H$19&lt;'Timeliness Quarterly'!$D$17,'Timeliness Quarterly'!H$19,""))</f>
        <v/>
      </c>
      <c r="F20" s="56" t="str">
        <f>IF(IFERROR('Timeliness Quarterly'!$O$17,"error")="error","",IF('Timeliness Quarterly'!$O$17=0,"",'Timeliness Quarterly'!$O$17))</f>
        <v/>
      </c>
      <c r="G20" s="185" t="str">
        <f>IF(IFERROR('Timeliness Quarterly'!$P$17,"error")="error","",IF('Timeliness Quarterly'!$P$17=0,"",'Timeliness Quarterly'!$P$17))</f>
        <v/>
      </c>
    </row>
    <row r="21" spans="1:7" ht="15" thickBot="1">
      <c r="A21" s="301"/>
      <c r="B21" s="150" t="str">
        <f>'Timeliness Quarterly'!$I$9</f>
        <v>7/1/16 - 9/30/16</v>
      </c>
      <c r="C21" s="151">
        <f>'Timeliness Quarterly'!$D$17</f>
        <v>0.8</v>
      </c>
      <c r="D21" s="159">
        <f>'Timeliness Quarterly'!$E$17</f>
        <v>2</v>
      </c>
      <c r="E21" s="153" t="str">
        <f>IF(IFERROR('Timeliness Quarterly'!I$19,"error")="error","",IF('Timeliness Quarterly'!I$19&lt;'Timeliness Quarterly'!$D$17,'Timeliness Quarterly'!I$19,""))</f>
        <v/>
      </c>
      <c r="F21" s="252" t="str">
        <f>IF(IFERROR('Timeliness Quarterly'!$Q$17,"error")="error","",IF('Timeliness Quarterly'!$Q$17=0,"",'Timeliness Quarterly'!$Q$17))</f>
        <v/>
      </c>
      <c r="G21" s="186" t="str">
        <f>IF(IFERROR('Timeliness Quarterly'!$R$17,"error")="error","",IF('Timeliness Quarterly'!$R$17=0,"",'Timeliness Quarterly'!$R$17))</f>
        <v/>
      </c>
    </row>
    <row r="22" spans="1:7">
      <c r="A22" s="299" t="s">
        <v>130</v>
      </c>
      <c r="B22" s="142" t="str">
        <f>'Timeliness Quarterly'!$F$9</f>
        <v>10/1/15 - 12/31/15</v>
      </c>
      <c r="C22" s="143">
        <f>'Timeliness Quarterly'!$D$20</f>
        <v>0.8</v>
      </c>
      <c r="D22" s="157">
        <f>'Timeliness Quarterly'!$E$20</f>
        <v>3</v>
      </c>
      <c r="E22" s="145" t="str">
        <f>IF(IFERROR('Timeliness Quarterly'!F$22,"error")="error","",IF('Timeliness Quarterly'!F$22&lt;'Timeliness Quarterly'!$D$20,'Timeliness Quarterly'!F$22,""))</f>
        <v/>
      </c>
      <c r="F22" s="251" t="str">
        <f>IF(IFERROR('Timeliness Quarterly'!$K$20,"error")="error","",IF('Timeliness Quarterly'!$K$20=0,"",'Timeliness Quarterly'!$K$20))</f>
        <v/>
      </c>
      <c r="G22" s="184" t="str">
        <f>IF(IFERROR('Timeliness Quarterly'!$L$20,"error")="error","",IF('Timeliness Quarterly'!$L$20=0,"",'Timeliness Quarterly'!$L$20))</f>
        <v/>
      </c>
    </row>
    <row r="23" spans="1:7">
      <c r="A23" s="300"/>
      <c r="B23" s="146" t="str">
        <f>'Timeliness Quarterly'!$G$9</f>
        <v>1/1/16 - 3/31/16</v>
      </c>
      <c r="C23" s="147">
        <f>'Timeliness Quarterly'!$D$20</f>
        <v>0.8</v>
      </c>
      <c r="D23" s="158">
        <f>'Timeliness Quarterly'!$E$20</f>
        <v>3</v>
      </c>
      <c r="E23" s="149" t="str">
        <f>IF(IFERROR('Timeliness Quarterly'!G$22,"error")="error","",IF('Timeliness Quarterly'!G$22&lt;'Timeliness Quarterly'!$D$20,'Timeliness Quarterly'!G$22,""))</f>
        <v/>
      </c>
      <c r="F23" s="56" t="str">
        <f>IF(IFERROR('Timeliness Quarterly'!$M$20,"error")="error","",IF('Timeliness Quarterly'!$M$20=0,"",'Timeliness Quarterly'!$M$20))</f>
        <v/>
      </c>
      <c r="G23" s="185" t="str">
        <f>IF(IFERROR('Timeliness Quarterly'!$N$20,"error")="error","",IF('Timeliness Quarterly'!$N$20=0,"",'Timeliness Quarterly'!$N$20))</f>
        <v/>
      </c>
    </row>
    <row r="24" spans="1:7">
      <c r="A24" s="300"/>
      <c r="B24" s="146" t="str">
        <f>'Timeliness Quarterly'!$H$9</f>
        <v>4/1/16 - 6/30/16</v>
      </c>
      <c r="C24" s="147">
        <f>'Timeliness Quarterly'!$D$20</f>
        <v>0.8</v>
      </c>
      <c r="D24" s="158">
        <f>'Timeliness Quarterly'!$E$20</f>
        <v>3</v>
      </c>
      <c r="E24" s="149" t="str">
        <f>IF(IFERROR('Timeliness Quarterly'!H$22,"error")="error","",IF('Timeliness Quarterly'!H$22&lt;'Timeliness Quarterly'!$D$20,'Timeliness Quarterly'!H$22,""))</f>
        <v/>
      </c>
      <c r="F24" s="56" t="str">
        <f>IF(IFERROR('Timeliness Quarterly'!$O$20,"error")="error","",IF('Timeliness Quarterly'!$O$20=0,"",'Timeliness Quarterly'!$O$20))</f>
        <v/>
      </c>
      <c r="G24" s="185" t="str">
        <f>IF(IFERROR('Timeliness Quarterly'!$P$20,"error")="error","",IF('Timeliness Quarterly'!$P$20=0,"",'Timeliness Quarterly'!$P$20))</f>
        <v/>
      </c>
    </row>
    <row r="25" spans="1:7" ht="15" thickBot="1">
      <c r="A25" s="301"/>
      <c r="B25" s="150" t="str">
        <f>'Timeliness Quarterly'!$I$9</f>
        <v>7/1/16 - 9/30/16</v>
      </c>
      <c r="C25" s="151">
        <f>'Timeliness Quarterly'!$D$20</f>
        <v>0.8</v>
      </c>
      <c r="D25" s="159">
        <f>'Timeliness Quarterly'!$E$20</f>
        <v>3</v>
      </c>
      <c r="E25" s="153" t="str">
        <f>IF(IFERROR('Timeliness Quarterly'!I$22,"error")="error","",IF('Timeliness Quarterly'!I$22&lt;'Timeliness Quarterly'!$D$20,'Timeliness Quarterly'!I$22,""))</f>
        <v/>
      </c>
      <c r="F25" s="252" t="str">
        <f>IF(IFERROR('Timeliness Quarterly'!$Q$20,"error")="error","",IF('Timeliness Quarterly'!$Q$20=0,"",'Timeliness Quarterly'!$Q$20))</f>
        <v/>
      </c>
      <c r="G25" s="186" t="str">
        <f>IF(IFERROR('Timeliness Quarterly'!$R$20,"error")="error","",IF('Timeliness Quarterly'!$R$20=0,"",'Timeliness Quarterly'!$R$20))</f>
        <v/>
      </c>
    </row>
    <row r="26" spans="1:7">
      <c r="A26" s="299" t="s">
        <v>131</v>
      </c>
      <c r="B26" s="142" t="str">
        <f>'Timeliness Quarterly'!$F$9</f>
        <v>10/1/15 - 12/31/15</v>
      </c>
      <c r="C26" s="143">
        <f>'Timeliness Quarterly'!$D$24</f>
        <v>0.8</v>
      </c>
      <c r="D26" s="157">
        <f>'Timeliness Quarterly'!$E$24</f>
        <v>2</v>
      </c>
      <c r="E26" s="145" t="str">
        <f>IF(IFERROR('Timeliness Quarterly'!F$26,"error")="error","",IF('Timeliness Quarterly'!F$26&lt;'Timeliness Quarterly'!$D$24,'Timeliness Quarterly'!F$26,""))</f>
        <v/>
      </c>
      <c r="F26" s="251" t="str">
        <f>IF(IFERROR('Timeliness Quarterly'!$K$24,"error")="error","",IF('Timeliness Quarterly'!$K$24=0,"",'Timeliness Quarterly'!$K$24))</f>
        <v/>
      </c>
      <c r="G26" s="184" t="str">
        <f>IF(IFERROR('Timeliness Quarterly'!$L$24,"error")="error","",IF('Timeliness Quarterly'!$L$24=0,"",'Timeliness Quarterly'!$L$24))</f>
        <v/>
      </c>
    </row>
    <row r="27" spans="1:7">
      <c r="A27" s="300"/>
      <c r="B27" s="146" t="str">
        <f>'Timeliness Quarterly'!$G$9</f>
        <v>1/1/16 - 3/31/16</v>
      </c>
      <c r="C27" s="147">
        <f>'Timeliness Quarterly'!$D$24</f>
        <v>0.8</v>
      </c>
      <c r="D27" s="158">
        <f>'Timeliness Quarterly'!$E$24</f>
        <v>2</v>
      </c>
      <c r="E27" s="160" t="str">
        <f>IF(IFERROR('Timeliness Quarterly'!G$26,"error")="error","",IF('Timeliness Quarterly'!G$26&lt;'Timeliness Quarterly'!$D$24,'Timeliness Quarterly'!G$26,""))</f>
        <v/>
      </c>
      <c r="F27" s="56" t="str">
        <f>IF(IFERROR('Timeliness Quarterly'!$M$24,"error")="error","",IF('Timeliness Quarterly'!$M$24=0,"",'Timeliness Quarterly'!$M$24))</f>
        <v/>
      </c>
      <c r="G27" s="185" t="str">
        <f>IF(IFERROR('Timeliness Quarterly'!$N$24,"error")="error","",IF('Timeliness Quarterly'!$N$24=0,"",'Timeliness Quarterly'!$N$24))</f>
        <v/>
      </c>
    </row>
    <row r="28" spans="1:7">
      <c r="A28" s="300"/>
      <c r="B28" s="146" t="str">
        <f>'Timeliness Quarterly'!$H$9</f>
        <v>4/1/16 - 6/30/16</v>
      </c>
      <c r="C28" s="147">
        <f>'Timeliness Quarterly'!$D$24</f>
        <v>0.8</v>
      </c>
      <c r="D28" s="158">
        <f>'Timeliness Quarterly'!$E$24</f>
        <v>2</v>
      </c>
      <c r="E28" s="160" t="str">
        <f>IF(IFERROR('Timeliness Quarterly'!H$26,"error")="error","",IF('Timeliness Quarterly'!H$26&lt;'Timeliness Quarterly'!$D$24,'Timeliness Quarterly'!H$26,""))</f>
        <v/>
      </c>
      <c r="F28" s="56" t="str">
        <f>IF(IFERROR('Timeliness Quarterly'!$O$24,"error")="error","",IF('Timeliness Quarterly'!$O$24=0,"",'Timeliness Quarterly'!$O$24))</f>
        <v/>
      </c>
      <c r="G28" s="185" t="str">
        <f>IF(IFERROR('Timeliness Quarterly'!$P$24,"error")="error","",IF('Timeliness Quarterly'!$P$24=0,"",'Timeliness Quarterly'!$P$24))</f>
        <v/>
      </c>
    </row>
    <row r="29" spans="1:7" ht="15" thickBot="1">
      <c r="A29" s="301"/>
      <c r="B29" s="150" t="str">
        <f>'Timeliness Quarterly'!$I$9</f>
        <v>7/1/16 - 9/30/16</v>
      </c>
      <c r="C29" s="151">
        <f>'Timeliness Quarterly'!$D$24</f>
        <v>0.8</v>
      </c>
      <c r="D29" s="159">
        <f>'Timeliness Quarterly'!$E$24</f>
        <v>2</v>
      </c>
      <c r="E29" s="161" t="str">
        <f>IF(IFERROR('Timeliness Quarterly'!I$26,"error")="error","",IF('Timeliness Quarterly'!I$26&lt;'Timeliness Quarterly'!$D$24,'Timeliness Quarterly'!I$26,""))</f>
        <v/>
      </c>
      <c r="F29" s="252" t="str">
        <f>IF(IFERROR('Timeliness Quarterly'!$Q$24,"error")="error","",IF('Timeliness Quarterly'!$Q$24=0,"",'Timeliness Quarterly'!$Q$24))</f>
        <v/>
      </c>
      <c r="G29" s="186" t="str">
        <f>IF(IFERROR('Timeliness Quarterly'!$R$24,"error")="error","",IF('Timeliness Quarterly'!$R$24=0,"",'Timeliness Quarterly'!$R$24))</f>
        <v/>
      </c>
    </row>
    <row r="30" spans="1:7">
      <c r="A30" s="299" t="s">
        <v>132</v>
      </c>
      <c r="B30" s="142" t="str">
        <f>'Timeliness Quarterly'!$F$9</f>
        <v>10/1/15 - 12/31/15</v>
      </c>
      <c r="C30" s="143">
        <f>'Timeliness Quarterly'!$D$27</f>
        <v>0.8</v>
      </c>
      <c r="D30" s="157">
        <f>'Timeliness Quarterly'!$E$27</f>
        <v>2</v>
      </c>
      <c r="E30" s="145" t="str">
        <f>IF(IFERROR('Timeliness Quarterly'!F$29,"error")="error","",IF('Timeliness Quarterly'!F$29&lt;'Timeliness Quarterly'!$D$27,'Timeliness Quarterly'!F$29,""))</f>
        <v/>
      </c>
      <c r="F30" s="251" t="str">
        <f>IF(IFERROR('Timeliness Quarterly'!$K$27,"error")="error","",IF('Timeliness Quarterly'!$K$27=0,"",'Timeliness Quarterly'!$K$27))</f>
        <v/>
      </c>
      <c r="G30" s="184" t="str">
        <f>IF(IFERROR('Timeliness Quarterly'!$L$27,"error")="error","",IF('Timeliness Quarterly'!$L$27=0,"",'Timeliness Quarterly'!$L$27))</f>
        <v/>
      </c>
    </row>
    <row r="31" spans="1:7">
      <c r="A31" s="300"/>
      <c r="B31" s="146" t="str">
        <f>'Timeliness Quarterly'!$G$9</f>
        <v>1/1/16 - 3/31/16</v>
      </c>
      <c r="C31" s="147">
        <f>'Timeliness Quarterly'!$D$27</f>
        <v>0.8</v>
      </c>
      <c r="D31" s="158">
        <f>'Timeliness Quarterly'!$E$27</f>
        <v>2</v>
      </c>
      <c r="E31" s="160" t="str">
        <f>IF(IFERROR('Timeliness Quarterly'!G$29,"error")="error","",IF('Timeliness Quarterly'!G$29&lt;'Timeliness Quarterly'!$D$27,'Timeliness Quarterly'!G$29,""))</f>
        <v/>
      </c>
      <c r="F31" s="56" t="str">
        <f>IF(IFERROR('Timeliness Quarterly'!$M$27,"error")="error","",IF('Timeliness Quarterly'!$M$27=0,"",'Timeliness Quarterly'!$M$27))</f>
        <v/>
      </c>
      <c r="G31" s="185" t="str">
        <f>IF(IFERROR('Timeliness Quarterly'!$N$27,"error")="error","",IF('Timeliness Quarterly'!$N$27=0,"",'Timeliness Quarterly'!$N$27))</f>
        <v/>
      </c>
    </row>
    <row r="32" spans="1:7">
      <c r="A32" s="300"/>
      <c r="B32" s="146" t="str">
        <f>'Timeliness Quarterly'!$H$9</f>
        <v>4/1/16 - 6/30/16</v>
      </c>
      <c r="C32" s="147">
        <f>'Timeliness Quarterly'!$D$27</f>
        <v>0.8</v>
      </c>
      <c r="D32" s="158">
        <f>'Timeliness Quarterly'!$E$27</f>
        <v>2</v>
      </c>
      <c r="E32" s="160" t="str">
        <f>IF(IFERROR('Timeliness Quarterly'!H$29,"error")="error","",IF('Timeliness Quarterly'!H$29&lt;'Timeliness Quarterly'!$D$27,'Timeliness Quarterly'!H$29,""))</f>
        <v/>
      </c>
      <c r="F32" s="56" t="str">
        <f>IF(IFERROR('Timeliness Quarterly'!$O$27,"error")="error","",IF('Timeliness Quarterly'!$O$27=0,"",'Timeliness Quarterly'!$O$27))</f>
        <v/>
      </c>
      <c r="G32" s="185" t="str">
        <f>IF(IFERROR('Timeliness Quarterly'!$P$27,"error")="error","",IF('Timeliness Quarterly'!$P$27=0,"",'Timeliness Quarterly'!$P$27))</f>
        <v/>
      </c>
    </row>
    <row r="33" spans="1:7" ht="15" thickBot="1">
      <c r="A33" s="301"/>
      <c r="B33" s="150" t="str">
        <f>'Timeliness Quarterly'!$I$9</f>
        <v>7/1/16 - 9/30/16</v>
      </c>
      <c r="C33" s="151">
        <f>'Timeliness Quarterly'!$D$27</f>
        <v>0.8</v>
      </c>
      <c r="D33" s="159">
        <f>'Timeliness Quarterly'!$E$27</f>
        <v>2</v>
      </c>
      <c r="E33" s="161" t="str">
        <f>IF(IFERROR('Timeliness Quarterly'!I$29,"error")="error","",IF('Timeliness Quarterly'!I$29&lt;'Timeliness Quarterly'!$D$27,'Timeliness Quarterly'!I$29,""))</f>
        <v/>
      </c>
      <c r="F33" s="252" t="str">
        <f>IF(IFERROR('Timeliness Quarterly'!$Q$27,"error")="error","",IF('Timeliness Quarterly'!$Q$27=0,"",'Timeliness Quarterly'!$Q$27))</f>
        <v/>
      </c>
      <c r="G33" s="186" t="str">
        <f>IF(IFERROR('Timeliness Quarterly'!$R$27,"error")="error","",IF('Timeliness Quarterly'!$R$27=0,"",'Timeliness Quarterly'!$R$27))</f>
        <v/>
      </c>
    </row>
    <row r="34" spans="1:7">
      <c r="A34" s="299" t="s">
        <v>133</v>
      </c>
      <c r="B34" s="142" t="str">
        <f>'Timeliness Quarterly'!$F$9</f>
        <v>10/1/15 - 12/31/15</v>
      </c>
      <c r="C34" s="143">
        <f>'Timeliness Quarterly'!$D$30</f>
        <v>0.8</v>
      </c>
      <c r="D34" s="157">
        <f>'Timeliness Quarterly'!$E$30</f>
        <v>4</v>
      </c>
      <c r="E34" s="145" t="str">
        <f>IF(IFERROR('Timeliness Quarterly'!F$32,"error")="error","",IF('Timeliness Quarterly'!F$32&lt;'Timeliness Quarterly'!$D$30,'Timeliness Quarterly'!F$32,""))</f>
        <v/>
      </c>
      <c r="F34" s="251" t="str">
        <f>IF(IFERROR('Timeliness Quarterly'!$K$30,"error")="error","",IF('Timeliness Quarterly'!$K$30=0,"",'Timeliness Quarterly'!$K$30))</f>
        <v/>
      </c>
      <c r="G34" s="184" t="str">
        <f>IF(IFERROR('Timeliness Quarterly'!$L$30,"error")="error","",IF('Timeliness Quarterly'!$L$30=0,"",'Timeliness Quarterly'!$L$30))</f>
        <v/>
      </c>
    </row>
    <row r="35" spans="1:7">
      <c r="A35" s="300"/>
      <c r="B35" s="146" t="str">
        <f>'Timeliness Quarterly'!$G$9</f>
        <v>1/1/16 - 3/31/16</v>
      </c>
      <c r="C35" s="147">
        <f>'Timeliness Quarterly'!$D$30</f>
        <v>0.8</v>
      </c>
      <c r="D35" s="158">
        <f>'Timeliness Quarterly'!$E$30</f>
        <v>4</v>
      </c>
      <c r="E35" s="160" t="str">
        <f>IF(IFERROR('Timeliness Quarterly'!G$32,"error")="error","",IF('Timeliness Quarterly'!G$32&lt;'Timeliness Quarterly'!$D$30,'Timeliness Quarterly'!G$32,""))</f>
        <v/>
      </c>
      <c r="F35" s="56" t="str">
        <f>IF(IFERROR('Timeliness Quarterly'!$M$30,"error")="error","",IF('Timeliness Quarterly'!$M$30=0,"",'Timeliness Quarterly'!$M$30))</f>
        <v/>
      </c>
      <c r="G35" s="185" t="str">
        <f>IF(IFERROR('Timeliness Quarterly'!$N$30,"error")="error","",IF('Timeliness Quarterly'!$N$30=0,"",'Timeliness Quarterly'!$N$30))</f>
        <v/>
      </c>
    </row>
    <row r="36" spans="1:7">
      <c r="A36" s="300"/>
      <c r="B36" s="146" t="str">
        <f>'Timeliness Quarterly'!$H$9</f>
        <v>4/1/16 - 6/30/16</v>
      </c>
      <c r="C36" s="147">
        <f>'Timeliness Quarterly'!$D$30</f>
        <v>0.8</v>
      </c>
      <c r="D36" s="158">
        <f>'Timeliness Quarterly'!$E$30</f>
        <v>4</v>
      </c>
      <c r="E36" s="160" t="str">
        <f>IF(IFERROR('Timeliness Quarterly'!H$32,"error")="error","",IF('Timeliness Quarterly'!H$32&lt;'Timeliness Quarterly'!$D$30,'Timeliness Quarterly'!H$32,""))</f>
        <v/>
      </c>
      <c r="F36" s="56" t="str">
        <f>IF(IFERROR('Timeliness Quarterly'!$O$30,"error")="error","",IF('Timeliness Quarterly'!$O$30=0,"",'Timeliness Quarterly'!$O$30))</f>
        <v/>
      </c>
      <c r="G36" s="185" t="str">
        <f>IF(IFERROR('Timeliness Quarterly'!$P$30,"error")="error","",IF('Timeliness Quarterly'!$P$30=0,"",'Timeliness Quarterly'!$P$30))</f>
        <v/>
      </c>
    </row>
    <row r="37" spans="1:7" ht="15" thickBot="1">
      <c r="A37" s="301"/>
      <c r="B37" s="150" t="str">
        <f>'Timeliness Quarterly'!$I$9</f>
        <v>7/1/16 - 9/30/16</v>
      </c>
      <c r="C37" s="151">
        <f>'Timeliness Quarterly'!$D$30</f>
        <v>0.8</v>
      </c>
      <c r="D37" s="159">
        <f>'Timeliness Quarterly'!$E$30</f>
        <v>4</v>
      </c>
      <c r="E37" s="161" t="str">
        <f>IF(IFERROR('Timeliness Quarterly'!I$32,"error")="error","",IF('Timeliness Quarterly'!I$32&lt;'Timeliness Quarterly'!$D$30,'Timeliness Quarterly'!I$32,""))</f>
        <v/>
      </c>
      <c r="F37" s="252" t="str">
        <f>IF(IFERROR('Timeliness Quarterly'!$Q$30,"error")="error","",IF('Timeliness Quarterly'!$Q$30=0,"",'Timeliness Quarterly'!$Q$30))</f>
        <v/>
      </c>
      <c r="G37" s="186" t="str">
        <f>IF(IFERROR('Timeliness Quarterly'!$R$30,"error")="error","",IF('Timeliness Quarterly'!$R$30=0,"",'Timeliness Quarterly'!$R$30))</f>
        <v/>
      </c>
    </row>
    <row r="38" spans="1:7">
      <c r="A38" s="299" t="s">
        <v>38</v>
      </c>
      <c r="B38" s="142" t="str">
        <f>'Timeliness Quarterly'!$F$9</f>
        <v>10/1/15 - 12/31/15</v>
      </c>
      <c r="C38" s="143">
        <f>'Timeliness Quarterly'!$D$33</f>
        <v>0.8</v>
      </c>
      <c r="D38" s="157">
        <f>'Timeliness Quarterly'!$E$33</f>
        <v>2</v>
      </c>
      <c r="E38" s="145" t="str">
        <f>IF(IFERROR('Timeliness Quarterly'!F$35,"error")="error","",IF('Timeliness Quarterly'!F$35&lt;'Timeliness Quarterly'!$D$33,'Timeliness Quarterly'!F$35,""))</f>
        <v/>
      </c>
      <c r="F38" s="251" t="str">
        <f>IF(IFERROR('Timeliness Quarterly'!$K$33,"error")="error","",IF('Timeliness Quarterly'!$K$33=0,"",'Timeliness Quarterly'!$K$33))</f>
        <v/>
      </c>
      <c r="G38" s="184" t="str">
        <f>IF(IFERROR('Timeliness Quarterly'!$L$33,"error")="error","",IF('Timeliness Quarterly'!$L$33=0,"",'Timeliness Quarterly'!$L$33))</f>
        <v/>
      </c>
    </row>
    <row r="39" spans="1:7">
      <c r="A39" s="300"/>
      <c r="B39" s="146" t="str">
        <f>'Timeliness Quarterly'!$G$9</f>
        <v>1/1/16 - 3/31/16</v>
      </c>
      <c r="C39" s="147">
        <f>'Timeliness Quarterly'!$D$33</f>
        <v>0.8</v>
      </c>
      <c r="D39" s="158">
        <f>'Timeliness Quarterly'!$E$33</f>
        <v>2</v>
      </c>
      <c r="E39" s="160" t="str">
        <f>IF(IFERROR('Timeliness Quarterly'!G$35,"error")="error","",IF('Timeliness Quarterly'!G$35&lt;'Timeliness Quarterly'!$D$33,'Timeliness Quarterly'!G$35,""))</f>
        <v/>
      </c>
      <c r="F39" s="56" t="str">
        <f>IF(IFERROR('Timeliness Quarterly'!$M$33,"error")="error","",IF('Timeliness Quarterly'!$M$33=0,"",'Timeliness Quarterly'!$M$33))</f>
        <v/>
      </c>
      <c r="G39" s="185" t="str">
        <f>IF(IFERROR('Timeliness Quarterly'!$N$33,"error")="error","",IF('Timeliness Quarterly'!$N$33=0,"",'Timeliness Quarterly'!$N$33))</f>
        <v/>
      </c>
    </row>
    <row r="40" spans="1:7">
      <c r="A40" s="300"/>
      <c r="B40" s="146" t="str">
        <f>'Timeliness Quarterly'!$H$9</f>
        <v>4/1/16 - 6/30/16</v>
      </c>
      <c r="C40" s="147">
        <f>'Timeliness Quarterly'!$D$33</f>
        <v>0.8</v>
      </c>
      <c r="D40" s="158">
        <f>'Timeliness Quarterly'!$E$33</f>
        <v>2</v>
      </c>
      <c r="E40" s="160" t="str">
        <f>IF(IFERROR('Timeliness Quarterly'!H$35,"error")="error","",IF('Timeliness Quarterly'!H$35&lt;'Timeliness Quarterly'!$D$33,'Timeliness Quarterly'!H$35,""))</f>
        <v/>
      </c>
      <c r="F40" s="56" t="str">
        <f>IF(IFERROR('Timeliness Quarterly'!$O$33,"error")="error","",IF('Timeliness Quarterly'!$O$33=0,"",'Timeliness Quarterly'!$O$33))</f>
        <v/>
      </c>
      <c r="G40" s="185" t="str">
        <f>IF(IFERROR('Timeliness Quarterly'!$P$33,"error")="error","",IF('Timeliness Quarterly'!$P$33=0,"",'Timeliness Quarterly'!$P$33))</f>
        <v/>
      </c>
    </row>
    <row r="41" spans="1:7" ht="15" thickBot="1">
      <c r="A41" s="301"/>
      <c r="B41" s="150" t="str">
        <f>'Timeliness Quarterly'!$I$9</f>
        <v>7/1/16 - 9/30/16</v>
      </c>
      <c r="C41" s="151">
        <f>'Timeliness Quarterly'!$D$33</f>
        <v>0.8</v>
      </c>
      <c r="D41" s="159">
        <f>'Timeliness Quarterly'!$E$33</f>
        <v>2</v>
      </c>
      <c r="E41" s="161" t="str">
        <f>IF(IFERROR('Timeliness Quarterly'!I$35,"error")="error","",IF('Timeliness Quarterly'!I$35&lt;'Timeliness Quarterly'!$D$33,'Timeliness Quarterly'!I$35,""))</f>
        <v/>
      </c>
      <c r="F41" s="252" t="str">
        <f>IF(IFERROR('Timeliness Quarterly'!$Q$33,"error")="error","",IF('Timeliness Quarterly'!$Q$33=0,"",'Timeliness Quarterly'!$Q$33))</f>
        <v/>
      </c>
      <c r="G41" s="186" t="str">
        <f>IF(IFERROR('Timeliness Quarterly'!$R$33,"error")="error","",IF('Timeliness Quarterly'!$R$33=0,"",'Timeliness Quarterly'!$R$33))</f>
        <v/>
      </c>
    </row>
    <row r="42" spans="1:7">
      <c r="A42" s="299" t="s">
        <v>39</v>
      </c>
      <c r="B42" s="142" t="str">
        <f>'Timeliness Quarterly'!$F$9</f>
        <v>10/1/15 - 12/31/15</v>
      </c>
      <c r="C42" s="143">
        <f>'Timeliness Quarterly'!$D$36</f>
        <v>0.8</v>
      </c>
      <c r="D42" s="157">
        <f>'Timeliness Quarterly'!$E$36</f>
        <v>3</v>
      </c>
      <c r="E42" s="145" t="str">
        <f>IF(IFERROR('Timeliness Quarterly'!F$38,"error")="error","",IF('Timeliness Quarterly'!F$38&lt;'Timeliness Quarterly'!$D$36,'Timeliness Quarterly'!F$38,""))</f>
        <v/>
      </c>
      <c r="F42" s="251" t="str">
        <f>IF(IFERROR('Timeliness Quarterly'!$K$36,"error")="error","",IF('Timeliness Quarterly'!$K$36=0,"",'Timeliness Quarterly'!$K$36))</f>
        <v/>
      </c>
      <c r="G42" s="184" t="str">
        <f>IF(IFERROR('Timeliness Quarterly'!$L$36,"error")="error","",IF('Timeliness Quarterly'!$L$36=0,"",'Timeliness Quarterly'!$L$36))</f>
        <v/>
      </c>
    </row>
    <row r="43" spans="1:7">
      <c r="A43" s="300"/>
      <c r="B43" s="146" t="str">
        <f>'Timeliness Quarterly'!$G$9</f>
        <v>1/1/16 - 3/31/16</v>
      </c>
      <c r="C43" s="147">
        <f>'Timeliness Quarterly'!$D$36</f>
        <v>0.8</v>
      </c>
      <c r="D43" s="158">
        <f>'Timeliness Quarterly'!$E$36</f>
        <v>3</v>
      </c>
      <c r="E43" s="160" t="str">
        <f>IF(IFERROR('Timeliness Quarterly'!G$38,"error")="error","",IF('Timeliness Quarterly'!G$38&lt;'Timeliness Quarterly'!$D$36,'Timeliness Quarterly'!G$38,""))</f>
        <v/>
      </c>
      <c r="F43" s="56" t="str">
        <f>IF(IFERROR('Timeliness Quarterly'!$M$36,"error")="error","",IF('Timeliness Quarterly'!$M$36=0,"",'Timeliness Quarterly'!$M$36))</f>
        <v/>
      </c>
      <c r="G43" s="185" t="str">
        <f>IF(IFERROR('Timeliness Quarterly'!$N$36,"error")="error","",IF('Timeliness Quarterly'!$N$36=0,"",'Timeliness Quarterly'!$N$36))</f>
        <v/>
      </c>
    </row>
    <row r="44" spans="1:7">
      <c r="A44" s="300"/>
      <c r="B44" s="146" t="str">
        <f>'Timeliness Quarterly'!$H$9</f>
        <v>4/1/16 - 6/30/16</v>
      </c>
      <c r="C44" s="147">
        <f>'Timeliness Quarterly'!$D$36</f>
        <v>0.8</v>
      </c>
      <c r="D44" s="158">
        <f>'Timeliness Quarterly'!$E$36</f>
        <v>3</v>
      </c>
      <c r="E44" s="160" t="str">
        <f>IF(IFERROR('Timeliness Quarterly'!H$38,"error")="error","",IF('Timeliness Quarterly'!H$38&lt;'Timeliness Quarterly'!$D$36,'Timeliness Quarterly'!H$38,""))</f>
        <v/>
      </c>
      <c r="F44" s="56" t="str">
        <f>IF(IFERROR('Timeliness Quarterly'!$O$36,"error")="error","",IF('Timeliness Quarterly'!$O$36=0,"",'Timeliness Quarterly'!$O$36))</f>
        <v/>
      </c>
      <c r="G44" s="185" t="str">
        <f>IF(IFERROR('Timeliness Quarterly'!$P$36,"error")="error","",IF('Timeliness Quarterly'!$P$36=0,"",'Timeliness Quarterly'!$P$36))</f>
        <v/>
      </c>
    </row>
    <row r="45" spans="1:7" ht="15" thickBot="1">
      <c r="A45" s="301"/>
      <c r="B45" s="150" t="str">
        <f>'Timeliness Quarterly'!$I$9</f>
        <v>7/1/16 - 9/30/16</v>
      </c>
      <c r="C45" s="151">
        <f>'Timeliness Quarterly'!$D$36</f>
        <v>0.8</v>
      </c>
      <c r="D45" s="159">
        <f>'Timeliness Quarterly'!$E$36</f>
        <v>3</v>
      </c>
      <c r="E45" s="161" t="str">
        <f>IF(IFERROR('Timeliness Quarterly'!I$38,"error")="error","",IF('Timeliness Quarterly'!I$38&lt;'Timeliness Quarterly'!$D$36,'Timeliness Quarterly'!I$38,""))</f>
        <v/>
      </c>
      <c r="F45" s="252" t="str">
        <f>IF(IFERROR('Timeliness Quarterly'!$Q$36,"error")="error","",IF('Timeliness Quarterly'!$Q$36=0,"",'Timeliness Quarterly'!$Q$36))</f>
        <v/>
      </c>
      <c r="G45" s="186" t="str">
        <f>IF(IFERROR('Timeliness Quarterly'!$R$36,"error")="error","",IF('Timeliness Quarterly'!$R$36=0,"",'Timeliness Quarterly'!$R$36))</f>
        <v/>
      </c>
    </row>
    <row r="46" spans="1:7">
      <c r="A46" s="299" t="s">
        <v>40</v>
      </c>
      <c r="B46" s="142" t="str">
        <f>'Timeliness Quarterly'!$F$9</f>
        <v>10/1/15 - 12/31/15</v>
      </c>
      <c r="C46" s="143">
        <f>'Timeliness Quarterly'!$D$39</f>
        <v>0.8</v>
      </c>
      <c r="D46" s="157">
        <f>'Timeliness Quarterly'!$E$39</f>
        <v>2</v>
      </c>
      <c r="E46" s="145" t="str">
        <f>IF(IFERROR('Timeliness Quarterly'!F$41,"error")="error","",IF('Timeliness Quarterly'!F$41&lt;'Timeliness Quarterly'!$D$39,'Timeliness Quarterly'!F$41,""))</f>
        <v/>
      </c>
      <c r="F46" s="253" t="str">
        <f>IF(IFERROR('Timeliness Quarterly'!$K$39,"error")="error","",IF('Timeliness Quarterly'!$K$39=0,"",'Timeliness Quarterly'!$K$39))</f>
        <v/>
      </c>
      <c r="G46" s="184" t="str">
        <f>IF(IFERROR('Timeliness Quarterly'!$L$39,"error")="error","",IF('Timeliness Quarterly'!$L$39=0,"",'Timeliness Quarterly'!$L$39))</f>
        <v/>
      </c>
    </row>
    <row r="47" spans="1:7">
      <c r="A47" s="300"/>
      <c r="B47" s="146" t="str">
        <f>'Timeliness Quarterly'!$G$9</f>
        <v>1/1/16 - 3/31/16</v>
      </c>
      <c r="C47" s="147">
        <f>'Timeliness Quarterly'!$D$39</f>
        <v>0.8</v>
      </c>
      <c r="D47" s="158">
        <f>'Timeliness Quarterly'!$E$39</f>
        <v>2</v>
      </c>
      <c r="E47" s="160" t="str">
        <f>IF(IFERROR('Timeliness Quarterly'!G$41,"error")="error","",IF('Timeliness Quarterly'!G$41&lt;'Timeliness Quarterly'!$D$39,'Timeliness Quarterly'!G$41,""))</f>
        <v/>
      </c>
      <c r="F47" s="56" t="str">
        <f>IF(IFERROR('Timeliness Quarterly'!$M$39,"error")="error","",IF('Timeliness Quarterly'!$M$39=0,"",'Timeliness Quarterly'!$M$39))</f>
        <v/>
      </c>
      <c r="G47" s="185" t="str">
        <f>IF(IFERROR('Timeliness Quarterly'!$N$39,"error")="error","",IF('Timeliness Quarterly'!$N$39=0,"",'Timeliness Quarterly'!$N$39))</f>
        <v/>
      </c>
    </row>
    <row r="48" spans="1:7">
      <c r="A48" s="300"/>
      <c r="B48" s="146" t="str">
        <f>'Timeliness Quarterly'!$H$9</f>
        <v>4/1/16 - 6/30/16</v>
      </c>
      <c r="C48" s="147">
        <f>'Timeliness Quarterly'!$D$39</f>
        <v>0.8</v>
      </c>
      <c r="D48" s="158">
        <f>'Timeliness Quarterly'!$E$39</f>
        <v>2</v>
      </c>
      <c r="E48" s="160" t="str">
        <f>IF(IFERROR('Timeliness Quarterly'!H$41,"error")="error","",IF('Timeliness Quarterly'!H$41&lt;'Timeliness Quarterly'!$D$39,'Timeliness Quarterly'!H$41,""))</f>
        <v/>
      </c>
      <c r="F48" s="56" t="str">
        <f>IF(IFERROR('Timeliness Quarterly'!$O$39,"error")="error","",IF('Timeliness Quarterly'!$O$39=0,"",'Timeliness Quarterly'!$O$39))</f>
        <v/>
      </c>
      <c r="G48" s="185" t="str">
        <f>IF(IFERROR('Timeliness Quarterly'!$P$39,"error")="error","",IF('Timeliness Quarterly'!$P$39=0,"",'Timeliness Quarterly'!$P$39))</f>
        <v/>
      </c>
    </row>
    <row r="49" spans="1:7" ht="15" thickBot="1">
      <c r="A49" s="301"/>
      <c r="B49" s="150" t="str">
        <f>'Timeliness Quarterly'!$I$9</f>
        <v>7/1/16 - 9/30/16</v>
      </c>
      <c r="C49" s="151">
        <f>'Timeliness Quarterly'!$D$39</f>
        <v>0.8</v>
      </c>
      <c r="D49" s="159">
        <f>'Timeliness Quarterly'!$E$39</f>
        <v>2</v>
      </c>
      <c r="E49" s="161" t="str">
        <f>IF(IFERROR('Timeliness Quarterly'!I$41,"error")="error","",IF('Timeliness Quarterly'!I$41&lt;'Timeliness Quarterly'!$D$39,'Timeliness Quarterly'!I$41,""))</f>
        <v/>
      </c>
      <c r="F49" s="252" t="str">
        <f>IF(IFERROR('Timeliness Quarterly'!$Q$39,"error")="error","",IF('Timeliness Quarterly'!$Q$39=0,"",'Timeliness Quarterly'!$Q$39))</f>
        <v/>
      </c>
      <c r="G49" s="186" t="str">
        <f>IF(IFERROR('Timeliness Quarterly'!$R$39,"error")="error","",IF('Timeliness Quarterly'!$R$39=0,"",'Timeliness Quarterly'!$R$39))</f>
        <v/>
      </c>
    </row>
    <row r="50" spans="1:7">
      <c r="A50" s="162"/>
      <c r="B50" s="163"/>
      <c r="C50" s="164"/>
      <c r="D50" s="165"/>
      <c r="E50" s="166"/>
      <c r="F50" s="254"/>
      <c r="G50" s="195"/>
    </row>
    <row r="51" spans="1:7">
      <c r="F51" s="192"/>
    </row>
    <row r="52" spans="1:7" ht="42.6" thickBot="1">
      <c r="A52" s="189" t="s">
        <v>151</v>
      </c>
      <c r="B52" s="141" t="s">
        <v>143</v>
      </c>
      <c r="C52" s="140" t="s">
        <v>144</v>
      </c>
      <c r="D52" s="140" t="str">
        <f>'Timeliness Quarterly'!E45</f>
        <v># of business days</v>
      </c>
      <c r="E52" s="140" t="s">
        <v>145</v>
      </c>
      <c r="F52" s="140" t="s">
        <v>134</v>
      </c>
      <c r="G52" s="140" t="s">
        <v>135</v>
      </c>
    </row>
    <row r="53" spans="1:7">
      <c r="A53" s="299" t="s">
        <v>128</v>
      </c>
      <c r="B53" s="142" t="str">
        <f>'Timeliness Quarterly'!$F$45</f>
        <v>10/1/15 - 12/31/15</v>
      </c>
      <c r="C53" s="143">
        <f>'Timeliness Quarterly'!$D$47</f>
        <v>0.8</v>
      </c>
      <c r="D53" s="167">
        <f>'Timeliness Quarterly'!$E$47</f>
        <v>3</v>
      </c>
      <c r="E53" s="168" t="str">
        <f>IF(IFERROR('Timeliness Quarterly'!F$49,"error")="error","",IF('Timeliness Quarterly'!F$49&lt;'Timeliness Quarterly'!$D$47,'Timeliness Quarterly'!F$49,""))</f>
        <v/>
      </c>
      <c r="F53" s="251" t="str">
        <f>IF(IFERROR('Timeliness Quarterly'!$K$47,"error")="error","",IF('Timeliness Quarterly'!$K$47=0,"",'Timeliness Quarterly'!$K$47))</f>
        <v/>
      </c>
      <c r="G53" s="184" t="str">
        <f>IF(IFERROR('Timeliness Quarterly'!$L$47,"error")="error","",IF('Timeliness Quarterly'!$L$47=0,"",'Timeliness Quarterly'!$L$47))</f>
        <v/>
      </c>
    </row>
    <row r="54" spans="1:7">
      <c r="A54" s="300"/>
      <c r="B54" s="146" t="str">
        <f>'Timeliness Quarterly'!$G$45</f>
        <v>1/1/16 - 3/31/16</v>
      </c>
      <c r="C54" s="147">
        <f>'Timeliness Quarterly'!$D$47</f>
        <v>0.8</v>
      </c>
      <c r="D54" s="169">
        <f>'Timeliness Quarterly'!$E$47</f>
        <v>3</v>
      </c>
      <c r="E54" s="170" t="str">
        <f>IF(IFERROR('Timeliness Quarterly'!G$49,"error")="error","",IF('Timeliness Quarterly'!G$49&lt;'Timeliness Quarterly'!$D$47,'Timeliness Quarterly'!G$49,""))</f>
        <v/>
      </c>
      <c r="F54" s="56" t="str">
        <f>IF(IFERROR('Timeliness Quarterly'!$M$47,"error")="error","",IF('Timeliness Quarterly'!$M$47=0,"",'Timeliness Quarterly'!$M$47))</f>
        <v/>
      </c>
      <c r="G54" s="185" t="str">
        <f>IF(IFERROR('Timeliness Quarterly'!$N$47,"error")="error","",IF('Timeliness Quarterly'!$N$47=0,"",'Timeliness Quarterly'!$N$47))</f>
        <v/>
      </c>
    </row>
    <row r="55" spans="1:7">
      <c r="A55" s="300"/>
      <c r="B55" s="146" t="str">
        <f>'Timeliness Quarterly'!$H$45</f>
        <v>4/1/16 - 6/30/16</v>
      </c>
      <c r="C55" s="147">
        <f>'Timeliness Quarterly'!$D$47</f>
        <v>0.8</v>
      </c>
      <c r="D55" s="169">
        <f>'Timeliness Quarterly'!$E$47</f>
        <v>3</v>
      </c>
      <c r="E55" s="170" t="str">
        <f>IF(IFERROR('Timeliness Quarterly'!H$49,"error")="error","",IF('Timeliness Quarterly'!H$49&lt;'Timeliness Quarterly'!$D$47,'Timeliness Quarterly'!H$49,""))</f>
        <v/>
      </c>
      <c r="F55" s="56" t="str">
        <f>IF(IFERROR('Timeliness Quarterly'!$O$47,"error")="error","",IF('Timeliness Quarterly'!$O$47=0,"",'Timeliness Quarterly'!$O$47))</f>
        <v/>
      </c>
      <c r="G55" s="185" t="str">
        <f>IF(IFERROR('Timeliness Quarterly'!$P$47,"error")="error","",IF('Timeliness Quarterly'!$P$47=0,"",'Timeliness Quarterly'!$P$47))</f>
        <v/>
      </c>
    </row>
    <row r="56" spans="1:7" ht="15" thickBot="1">
      <c r="A56" s="301"/>
      <c r="B56" s="150" t="str">
        <f>'Timeliness Quarterly'!$I$45</f>
        <v>7/1/16 - 9/30/16</v>
      </c>
      <c r="C56" s="151">
        <f>'Timeliness Quarterly'!$D$47</f>
        <v>0.8</v>
      </c>
      <c r="D56" s="171">
        <f>'Timeliness Quarterly'!$E$47</f>
        <v>3</v>
      </c>
      <c r="E56" s="172" t="str">
        <f>IF(IFERROR('Timeliness Quarterly'!I$49,"error")="error","",IF('Timeliness Quarterly'!I$49&lt;'Timeliness Quarterly'!$D$47,'Timeliness Quarterly'!I$49,""))</f>
        <v/>
      </c>
      <c r="F56" s="252" t="str">
        <f>IF(IFERROR('Timeliness Quarterly'!$Q$47,"error")="error","",IF('Timeliness Quarterly'!$Q$47=0,"",'Timeliness Quarterly'!$Q$47))</f>
        <v/>
      </c>
      <c r="G56" s="186" t="str">
        <f>IF(IFERROR('Timeliness Quarterly'!$R$47,"error")="error","",IF('Timeliness Quarterly'!$R$47=0,"",'Timeliness Quarterly'!$R$47))</f>
        <v/>
      </c>
    </row>
    <row r="57" spans="1:7">
      <c r="A57" s="299" t="s">
        <v>129</v>
      </c>
      <c r="B57" s="142" t="str">
        <f>'Timeliness Quarterly'!$F$45</f>
        <v>10/1/15 - 12/31/15</v>
      </c>
      <c r="C57" s="143">
        <f>'Timeliness Quarterly'!$D$50</f>
        <v>0.8</v>
      </c>
      <c r="D57" s="157">
        <f>'Timeliness Quarterly'!$E$50</f>
        <v>3</v>
      </c>
      <c r="E57" s="168" t="str">
        <f>IF(IFERROR('Timeliness Quarterly'!F$52,"error")="error","",IF('Timeliness Quarterly'!F$52&lt;'Timeliness Quarterly'!$D$50,'Timeliness Quarterly'!F$52,""))</f>
        <v/>
      </c>
      <c r="F57" s="251" t="str">
        <f>IF(IFERROR('Timeliness Quarterly'!$K$50,"error")="error","",IF('Timeliness Quarterly'!$K$50=0,"",'Timeliness Quarterly'!$K$50))</f>
        <v/>
      </c>
      <c r="G57" s="184" t="str">
        <f>IF(IFERROR('Timeliness Quarterly'!$L$50,"error")="error","",IF('Timeliness Quarterly'!$L$50=0,"",'Timeliness Quarterly'!$L$50))</f>
        <v/>
      </c>
    </row>
    <row r="58" spans="1:7">
      <c r="A58" s="300"/>
      <c r="B58" s="146" t="str">
        <f>'Timeliness Quarterly'!$G$45</f>
        <v>1/1/16 - 3/31/16</v>
      </c>
      <c r="C58" s="173">
        <f>'Timeliness Quarterly'!$D$50</f>
        <v>0.8</v>
      </c>
      <c r="D58" s="174">
        <f>'Timeliness Quarterly'!$E$50</f>
        <v>3</v>
      </c>
      <c r="E58" s="175" t="str">
        <f>IF(IFERROR('Timeliness Quarterly'!G$52,"error")="error","",IF('Timeliness Quarterly'!G$52&lt;'Timeliness Quarterly'!$D$50,'Timeliness Quarterly'!G$52,""))</f>
        <v/>
      </c>
      <c r="F58" s="56" t="str">
        <f>IF(IFERROR('Timeliness Quarterly'!$M$50,"error")="error","",IF('Timeliness Quarterly'!$M$50=0,"",'Timeliness Quarterly'!$M$50))</f>
        <v/>
      </c>
      <c r="G58" s="185" t="str">
        <f>IF(IFERROR('Timeliness Quarterly'!$N$50,"error")="error","",IF('Timeliness Quarterly'!$N$50=0,"",'Timeliness Quarterly'!$N$50))</f>
        <v/>
      </c>
    </row>
    <row r="59" spans="1:7">
      <c r="A59" s="300"/>
      <c r="B59" s="146" t="str">
        <f>'Timeliness Quarterly'!$H$45</f>
        <v>4/1/16 - 6/30/16</v>
      </c>
      <c r="C59" s="173">
        <f>'Timeliness Quarterly'!$D$50</f>
        <v>0.8</v>
      </c>
      <c r="D59" s="174">
        <f>'Timeliness Quarterly'!$E$50</f>
        <v>3</v>
      </c>
      <c r="E59" s="175" t="str">
        <f>IF(IFERROR('Timeliness Quarterly'!H$52,"error")="error","",IF('Timeliness Quarterly'!H$52&lt;'Timeliness Quarterly'!$D$50,'Timeliness Quarterly'!H$52,""))</f>
        <v/>
      </c>
      <c r="F59" s="56" t="str">
        <f>IF(IFERROR('Timeliness Quarterly'!$O$50,"error")="error","",IF('Timeliness Quarterly'!$O$50=0,"",'Timeliness Quarterly'!$O$50))</f>
        <v/>
      </c>
      <c r="G59" s="185" t="str">
        <f>IF(IFERROR('Timeliness Quarterly'!$P$50,"error")="error","",IF('Timeliness Quarterly'!$P$50=0,"",'Timeliness Quarterly'!$P$50))</f>
        <v/>
      </c>
    </row>
    <row r="60" spans="1:7" ht="15" thickBot="1">
      <c r="A60" s="301"/>
      <c r="B60" s="150" t="str">
        <f>'Timeliness Quarterly'!$I$45</f>
        <v>7/1/16 - 9/30/16</v>
      </c>
      <c r="C60" s="176">
        <f>'Timeliness Quarterly'!$D$50</f>
        <v>0.8</v>
      </c>
      <c r="D60" s="177">
        <f>'Timeliness Quarterly'!$E$50</f>
        <v>3</v>
      </c>
      <c r="E60" s="178" t="str">
        <f>IF(IFERROR('Timeliness Quarterly'!I$52,"error")="error","",IF('Timeliness Quarterly'!I$52&lt;'Timeliness Quarterly'!$D$50,'Timeliness Quarterly'!I$52,""))</f>
        <v/>
      </c>
      <c r="F60" s="252" t="str">
        <f>IF(IFERROR('Timeliness Quarterly'!$Q$50,"error")="error","",IF('Timeliness Quarterly'!$Q$50=0,"",'Timeliness Quarterly'!$Q$50))</f>
        <v/>
      </c>
      <c r="G60" s="186" t="str">
        <f>IF(IFERROR('Timeliness Quarterly'!$R$50,"error")="error","",IF('Timeliness Quarterly'!$R$50=0,"",'Timeliness Quarterly'!$R$50))</f>
        <v/>
      </c>
    </row>
    <row r="61" spans="1:7">
      <c r="A61" s="299" t="s">
        <v>35</v>
      </c>
      <c r="B61" s="142" t="str">
        <f>'Timeliness Quarterly'!$F$45</f>
        <v>10/1/15 - 12/31/15</v>
      </c>
      <c r="C61" s="143">
        <f>'Timeliness Quarterly'!$D$53</f>
        <v>0.8</v>
      </c>
      <c r="D61" s="157">
        <f>'Timeliness Quarterly'!$E$53</f>
        <v>3</v>
      </c>
      <c r="E61" s="168" t="str">
        <f>IF(IFERROR('Timeliness Quarterly'!F$55,"error")="error","",IF('Timeliness Quarterly'!F$55&lt;'Timeliness Quarterly'!$D$53,'Timeliness Quarterly'!F$55,""))</f>
        <v/>
      </c>
      <c r="F61" s="251" t="str">
        <f>IF(IFERROR('Timeliness Quarterly'!$K$53,"error")="error","",IF('Timeliness Quarterly'!$K$53=0,"",'Timeliness Quarterly'!$K$53))</f>
        <v/>
      </c>
      <c r="G61" s="184" t="str">
        <f>IF(IFERROR('Timeliness Quarterly'!$L$53,"error")="error","",IF('Timeliness Quarterly'!$L$53=0,"",'Timeliness Quarterly'!$L$53))</f>
        <v/>
      </c>
    </row>
    <row r="62" spans="1:7">
      <c r="A62" s="300"/>
      <c r="B62" s="146" t="str">
        <f>'Timeliness Quarterly'!$G$45</f>
        <v>1/1/16 - 3/31/16</v>
      </c>
      <c r="C62" s="173">
        <f>'Timeliness Quarterly'!$D$53</f>
        <v>0.8</v>
      </c>
      <c r="D62" s="174">
        <f>'Timeliness Quarterly'!$E$53</f>
        <v>3</v>
      </c>
      <c r="E62" s="175" t="str">
        <f>IF(IFERROR('Timeliness Quarterly'!G$55,"error")="error","",IF('Timeliness Quarterly'!G$55&lt;'Timeliness Quarterly'!$D$53,'Timeliness Quarterly'!G$55,""))</f>
        <v/>
      </c>
      <c r="F62" s="56" t="str">
        <f>IF(IFERROR('Timeliness Quarterly'!$M$53,"error")="error","",IF('Timeliness Quarterly'!$M$53=0,"",'Timeliness Quarterly'!$M$53))</f>
        <v/>
      </c>
      <c r="G62" s="185" t="str">
        <f>IF(IFERROR('Timeliness Quarterly'!$N$53,"error")="error","",IF('Timeliness Quarterly'!$N$53=0,"",'Timeliness Quarterly'!$N$53))</f>
        <v/>
      </c>
    </row>
    <row r="63" spans="1:7">
      <c r="A63" s="300"/>
      <c r="B63" s="146" t="str">
        <f>'Timeliness Quarterly'!$H$45</f>
        <v>4/1/16 - 6/30/16</v>
      </c>
      <c r="C63" s="173">
        <f>'Timeliness Quarterly'!$D$53</f>
        <v>0.8</v>
      </c>
      <c r="D63" s="174">
        <f>'Timeliness Quarterly'!$E$53</f>
        <v>3</v>
      </c>
      <c r="E63" s="175" t="str">
        <f>IF(IFERROR('Timeliness Quarterly'!H$55,"error")="error","",IF('Timeliness Quarterly'!H$55&lt;'Timeliness Quarterly'!$D$53,'Timeliness Quarterly'!H$55,""))</f>
        <v/>
      </c>
      <c r="F63" s="56" t="str">
        <f>IF(IFERROR('Timeliness Quarterly'!$O$53,"error")="error","",IF('Timeliness Quarterly'!$O$53=0,"",'Timeliness Quarterly'!$O$53))</f>
        <v/>
      </c>
      <c r="G63" s="185" t="str">
        <f>IF(IFERROR('Timeliness Quarterly'!$P$53,"error")="error","",IF('Timeliness Quarterly'!$P$53=0,"",'Timeliness Quarterly'!$P$53))</f>
        <v/>
      </c>
    </row>
    <row r="64" spans="1:7" ht="15" thickBot="1">
      <c r="A64" s="301"/>
      <c r="B64" s="150" t="str">
        <f>'Timeliness Quarterly'!$I$45</f>
        <v>7/1/16 - 9/30/16</v>
      </c>
      <c r="C64" s="176">
        <f>'Timeliness Quarterly'!$D$53</f>
        <v>0.8</v>
      </c>
      <c r="D64" s="177">
        <f>'Timeliness Quarterly'!$E$53</f>
        <v>3</v>
      </c>
      <c r="E64" s="178" t="str">
        <f>IF(IFERROR('Timeliness Quarterly'!I$55,"error")="error","",IF('Timeliness Quarterly'!I$55&lt;'Timeliness Quarterly'!$D$53,'Timeliness Quarterly'!I$55,""))</f>
        <v/>
      </c>
      <c r="F64" s="252" t="str">
        <f>IF(IFERROR('Timeliness Quarterly'!$Q$53,"error")="error","",IF('Timeliness Quarterly'!$Q$53=0,"",'Timeliness Quarterly'!$Q$53))</f>
        <v/>
      </c>
      <c r="G64" s="186" t="str">
        <f>IF(IFERROR('Timeliness Quarterly'!$R$53,"error")="error","",IF('Timeliness Quarterly'!$R$53=0,"",'Timeliness Quarterly'!$R$53))</f>
        <v/>
      </c>
    </row>
    <row r="65" spans="1:7">
      <c r="A65" s="302" t="s">
        <v>130</v>
      </c>
      <c r="B65" s="179" t="str">
        <f>'Timeliness Quarterly'!$F$45</f>
        <v>10/1/15 - 12/31/15</v>
      </c>
      <c r="C65" s="173">
        <f>'Timeliness Quarterly'!$D$56</f>
        <v>0.8</v>
      </c>
      <c r="D65" s="174">
        <f>'Timeliness Quarterly'!$E$56</f>
        <v>3</v>
      </c>
      <c r="E65" s="175" t="str">
        <f>IF(IFERROR('Timeliness Quarterly'!F$58,"error")="error","",IF('Timeliness Quarterly'!F$58&lt;'Timeliness Quarterly'!$D$56,'Timeliness Quarterly'!F$58,""))</f>
        <v/>
      </c>
      <c r="F65" s="255" t="str">
        <f>IF(IFERROR('Timeliness Quarterly'!$K$56,"error")="error","",IF('Timeliness Quarterly'!$K$56=0,"",'Timeliness Quarterly'!$K$56))</f>
        <v/>
      </c>
      <c r="G65" s="187" t="str">
        <f>IF(IFERROR('Timeliness Quarterly'!$L$56,"error")="error","",IF('Timeliness Quarterly'!$L$56=0,"",'Timeliness Quarterly'!$L$56))</f>
        <v/>
      </c>
    </row>
    <row r="66" spans="1:7">
      <c r="A66" s="303"/>
      <c r="B66" s="146" t="str">
        <f>'Timeliness Quarterly'!$G$45</f>
        <v>1/1/16 - 3/31/16</v>
      </c>
      <c r="C66" s="173">
        <f>'Timeliness Quarterly'!$D$56</f>
        <v>0.8</v>
      </c>
      <c r="D66" s="174">
        <f>'Timeliness Quarterly'!$E$56</f>
        <v>3</v>
      </c>
      <c r="E66" s="175" t="str">
        <f>IF(IFERROR('Timeliness Quarterly'!G$58,"error")="error","",IF('Timeliness Quarterly'!G$58&lt;'Timeliness Quarterly'!$D$56,'Timeliness Quarterly'!G$58,""))</f>
        <v/>
      </c>
      <c r="F66" s="56" t="str">
        <f>IF(IFERROR('Timeliness Quarterly'!$M$56,"error")="error","",IF('Timeliness Quarterly'!$M$56=0,"",'Timeliness Quarterly'!$M$56))</f>
        <v/>
      </c>
      <c r="G66" s="185" t="str">
        <f>IF(IFERROR('Timeliness Quarterly'!$N$56,"error")="error","",IF('Timeliness Quarterly'!$N$56=0,"",'Timeliness Quarterly'!$N$56))</f>
        <v/>
      </c>
    </row>
    <row r="67" spans="1:7">
      <c r="A67" s="303"/>
      <c r="B67" s="146" t="str">
        <f>'Timeliness Quarterly'!$H$45</f>
        <v>4/1/16 - 6/30/16</v>
      </c>
      <c r="C67" s="173">
        <f>'Timeliness Quarterly'!$D$56</f>
        <v>0.8</v>
      </c>
      <c r="D67" s="174">
        <f>'Timeliness Quarterly'!$E$56</f>
        <v>3</v>
      </c>
      <c r="E67" s="175" t="str">
        <f>IF(IFERROR('Timeliness Quarterly'!H$58,"error")="error","",IF('Timeliness Quarterly'!H$58&lt;'Timeliness Quarterly'!$D$56,'Timeliness Quarterly'!H$58,""))</f>
        <v/>
      </c>
      <c r="F67" s="56" t="str">
        <f>IF(IFERROR('Timeliness Quarterly'!$O$56,"error")="error","",IF('Timeliness Quarterly'!$O$56=0,"",'Timeliness Quarterly'!$O$56))</f>
        <v/>
      </c>
      <c r="G67" s="185" t="str">
        <f>IF(IFERROR('Timeliness Quarterly'!$P$56,"error")="error","",IF('Timeliness Quarterly'!$P$56=0,"",'Timeliness Quarterly'!$P$56))</f>
        <v/>
      </c>
    </row>
    <row r="68" spans="1:7" ht="15" thickBot="1">
      <c r="A68" s="304"/>
      <c r="B68" s="180" t="str">
        <f>'Timeliness Quarterly'!$I$45</f>
        <v>7/1/16 - 9/30/16</v>
      </c>
      <c r="C68" s="181">
        <f>'Timeliness Quarterly'!$D$56</f>
        <v>0.8</v>
      </c>
      <c r="D68" s="182">
        <f>'Timeliness Quarterly'!$E$56</f>
        <v>3</v>
      </c>
      <c r="E68" s="183" t="str">
        <f>IF(IFERROR('Timeliness Quarterly'!I$58,"error")="error","",IF('Timeliness Quarterly'!I$58&lt;'Timeliness Quarterly'!$D$56,'Timeliness Quarterly'!I$58,""))</f>
        <v/>
      </c>
      <c r="F68" s="256" t="str">
        <f>IF(IFERROR('Timeliness Quarterly'!$Q$56,"error")="error","",IF('Timeliness Quarterly'!$Q$56=0,"",'Timeliness Quarterly'!$Q$56))</f>
        <v/>
      </c>
      <c r="G68" s="188" t="str">
        <f>IF(IFERROR('Timeliness Quarterly'!$R$56,"error")="error","",IF('Timeliness Quarterly'!$R$56=0,"",'Timeliness Quarterly'!$R$56))</f>
        <v/>
      </c>
    </row>
    <row r="69" spans="1:7">
      <c r="A69" s="299" t="s">
        <v>131</v>
      </c>
      <c r="B69" s="142" t="str">
        <f>'Timeliness Quarterly'!$F$45</f>
        <v>10/1/15 - 12/31/15</v>
      </c>
      <c r="C69" s="143">
        <f>'Timeliness Quarterly'!$D$60</f>
        <v>0.8</v>
      </c>
      <c r="D69" s="157">
        <f>'Timeliness Quarterly'!$E$60</f>
        <v>3</v>
      </c>
      <c r="E69" s="168" t="str">
        <f>IF(IFERROR('Timeliness Quarterly'!F$62,"error")="error","",IF('Timeliness Quarterly'!F$62&lt;'Timeliness Quarterly'!$D$60,'Timeliness Quarterly'!F$62,""))</f>
        <v/>
      </c>
      <c r="F69" s="251" t="str">
        <f>IF(IFERROR('Timeliness Quarterly'!$K$60,"error")="error","",IF('Timeliness Quarterly'!$K$60=0,"",'Timeliness Quarterly'!$K$60))</f>
        <v/>
      </c>
      <c r="G69" s="184" t="str">
        <f>IF(IFERROR('Timeliness Quarterly'!$L$60,"error")="error","",IF('Timeliness Quarterly'!$L$60=0,"",'Timeliness Quarterly'!$L$60))</f>
        <v/>
      </c>
    </row>
    <row r="70" spans="1:7">
      <c r="A70" s="300"/>
      <c r="B70" s="146" t="str">
        <f>'Timeliness Quarterly'!$G$45</f>
        <v>1/1/16 - 3/31/16</v>
      </c>
      <c r="C70" s="173">
        <f>'Timeliness Quarterly'!$D$60</f>
        <v>0.8</v>
      </c>
      <c r="D70" s="174">
        <f>'Timeliness Quarterly'!$E$60</f>
        <v>3</v>
      </c>
      <c r="E70" s="175" t="str">
        <f>IF(IFERROR('Timeliness Quarterly'!G$62,"error")="error","",IF('Timeliness Quarterly'!G$62&lt;'Timeliness Quarterly'!$D$60,'Timeliness Quarterly'!G$62,""))</f>
        <v/>
      </c>
      <c r="F70" s="56" t="str">
        <f>IF(IFERROR('Timeliness Quarterly'!$M$60,"error")="error","",IF('Timeliness Quarterly'!$M$60=0,"",'Timeliness Quarterly'!$M$60))</f>
        <v/>
      </c>
      <c r="G70" s="185" t="str">
        <f>IF(IFERROR('Timeliness Quarterly'!$N$60,"error")="error","",IF('Timeliness Quarterly'!$N$60=0,"",'Timeliness Quarterly'!$N$60))</f>
        <v/>
      </c>
    </row>
    <row r="71" spans="1:7">
      <c r="A71" s="300"/>
      <c r="B71" s="146" t="str">
        <f>'Timeliness Quarterly'!$H$45</f>
        <v>4/1/16 - 6/30/16</v>
      </c>
      <c r="C71" s="173">
        <f>'Timeliness Quarterly'!$D$60</f>
        <v>0.8</v>
      </c>
      <c r="D71" s="174">
        <f>'Timeliness Quarterly'!$E$60</f>
        <v>3</v>
      </c>
      <c r="E71" s="175" t="str">
        <f>IF(IFERROR('Timeliness Quarterly'!H$62,"error")="error","",IF('Timeliness Quarterly'!H$62&lt;'Timeliness Quarterly'!$D$60,'Timeliness Quarterly'!H$62,""))</f>
        <v/>
      </c>
      <c r="F71" s="56" t="str">
        <f>IF(IFERROR('Timeliness Quarterly'!$O$60,"error")="error","",IF('Timeliness Quarterly'!$O$60=0,"",'Timeliness Quarterly'!$O$60))</f>
        <v/>
      </c>
      <c r="G71" s="185" t="str">
        <f>IF(IFERROR('Timeliness Quarterly'!$P$60,"error")="error","",IF('Timeliness Quarterly'!$P$60=0,"",'Timeliness Quarterly'!$P$60))</f>
        <v/>
      </c>
    </row>
    <row r="72" spans="1:7" ht="15" thickBot="1">
      <c r="A72" s="301"/>
      <c r="B72" s="150" t="str">
        <f>'Timeliness Quarterly'!$I$45</f>
        <v>7/1/16 - 9/30/16</v>
      </c>
      <c r="C72" s="176">
        <f>'Timeliness Quarterly'!$D$60</f>
        <v>0.8</v>
      </c>
      <c r="D72" s="177">
        <f>'Timeliness Quarterly'!$E$60</f>
        <v>3</v>
      </c>
      <c r="E72" s="178" t="str">
        <f>IF(IFERROR('Timeliness Quarterly'!I$62,"error")="error","",IF('Timeliness Quarterly'!I$62&lt;'Timeliness Quarterly'!$D$60,'Timeliness Quarterly'!I$62,""))</f>
        <v/>
      </c>
      <c r="F72" s="252" t="str">
        <f>IF(IFERROR('Timeliness Quarterly'!$Q$60,"error")="error","",IF('Timeliness Quarterly'!$Q$60=0,"",'Timeliness Quarterly'!$Q$60))</f>
        <v/>
      </c>
      <c r="G72" s="186" t="str">
        <f>IF(IFERROR('Timeliness Quarterly'!$R$60,"error")="error","",IF('Timeliness Quarterly'!$R$60=0,"",'Timeliness Quarterly'!$R$60))</f>
        <v/>
      </c>
    </row>
    <row r="73" spans="1:7">
      <c r="A73" s="299" t="s">
        <v>132</v>
      </c>
      <c r="B73" s="142" t="str">
        <f>'Timeliness Quarterly'!$F$45</f>
        <v>10/1/15 - 12/31/15</v>
      </c>
      <c r="C73" s="143">
        <f>'Timeliness Quarterly'!$D$63</f>
        <v>0.8</v>
      </c>
      <c r="D73" s="157">
        <f>'Timeliness Quarterly'!$E$63</f>
        <v>3</v>
      </c>
      <c r="E73" s="168" t="str">
        <f>IF(IFERROR('Timeliness Quarterly'!F$65,"error")="error","",IF('Timeliness Quarterly'!F$65&lt;'Timeliness Quarterly'!$D$63,'Timeliness Quarterly'!F$65,""))</f>
        <v/>
      </c>
      <c r="F73" s="251" t="str">
        <f>IF(IFERROR('Timeliness Quarterly'!$K$63,"error")="error","",IF('Timeliness Quarterly'!$K$63=0,"",'Timeliness Quarterly'!$K$63))</f>
        <v/>
      </c>
      <c r="G73" s="184" t="str">
        <f>IF(IFERROR('Timeliness Quarterly'!$L$63,"error")="error","",IF('Timeliness Quarterly'!$L$63=0,"",'Timeliness Quarterly'!$L$63))</f>
        <v/>
      </c>
    </row>
    <row r="74" spans="1:7">
      <c r="A74" s="300"/>
      <c r="B74" s="146" t="str">
        <f>'Timeliness Quarterly'!$G$45</f>
        <v>1/1/16 - 3/31/16</v>
      </c>
      <c r="C74" s="173">
        <f>'Timeliness Quarterly'!$D$63</f>
        <v>0.8</v>
      </c>
      <c r="D74" s="174">
        <f>'Timeliness Quarterly'!$E$63</f>
        <v>3</v>
      </c>
      <c r="E74" s="175" t="str">
        <f>IF(IFERROR('Timeliness Quarterly'!G$65,"error")="error","",IF('Timeliness Quarterly'!G$65&lt;'Timeliness Quarterly'!$D$63,'Timeliness Quarterly'!G$65,""))</f>
        <v/>
      </c>
      <c r="F74" s="56" t="str">
        <f>IF(IFERROR('Timeliness Quarterly'!$M$63,"error")="error","",IF('Timeliness Quarterly'!$M$63=0,"",'Timeliness Quarterly'!$M$63))</f>
        <v/>
      </c>
      <c r="G74" s="185" t="str">
        <f>IF(IFERROR('Timeliness Quarterly'!$N$63,"error")="error","",IF('Timeliness Quarterly'!$N$63=0,"",'Timeliness Quarterly'!$N$63))</f>
        <v/>
      </c>
    </row>
    <row r="75" spans="1:7">
      <c r="A75" s="300"/>
      <c r="B75" s="146" t="str">
        <f>'Timeliness Quarterly'!$H$45</f>
        <v>4/1/16 - 6/30/16</v>
      </c>
      <c r="C75" s="173">
        <f>'Timeliness Quarterly'!$D$63</f>
        <v>0.8</v>
      </c>
      <c r="D75" s="174">
        <f>'Timeliness Quarterly'!$E$63</f>
        <v>3</v>
      </c>
      <c r="E75" s="175" t="str">
        <f>IF(IFERROR('Timeliness Quarterly'!H$65,"error")="error","",IF('Timeliness Quarterly'!H$65&lt;'Timeliness Quarterly'!$D$63,'Timeliness Quarterly'!H$65,""))</f>
        <v/>
      </c>
      <c r="F75" s="56" t="str">
        <f>IF(IFERROR('Timeliness Quarterly'!$O$63,"error")="error","",IF('Timeliness Quarterly'!$O$63=0,"",'Timeliness Quarterly'!$O$63))</f>
        <v/>
      </c>
      <c r="G75" s="185" t="str">
        <f>IF(IFERROR('Timeliness Quarterly'!$P$63,"error")="error","",IF('Timeliness Quarterly'!$P$63=0,"",'Timeliness Quarterly'!$P$63))</f>
        <v/>
      </c>
    </row>
    <row r="76" spans="1:7" ht="15" thickBot="1">
      <c r="A76" s="301"/>
      <c r="B76" s="150" t="str">
        <f>'Timeliness Quarterly'!$I$45</f>
        <v>7/1/16 - 9/30/16</v>
      </c>
      <c r="C76" s="176">
        <f>'Timeliness Quarterly'!$D$63</f>
        <v>0.8</v>
      </c>
      <c r="D76" s="177">
        <f>'Timeliness Quarterly'!$E$63</f>
        <v>3</v>
      </c>
      <c r="E76" s="178" t="str">
        <f>IF(IFERROR('Timeliness Quarterly'!I$65,"error")="error","",IF('Timeliness Quarterly'!I$65&lt;'Timeliness Quarterly'!$D$63,'Timeliness Quarterly'!I$65,""))</f>
        <v/>
      </c>
      <c r="F76" s="252" t="str">
        <f>IF(IFERROR('Timeliness Quarterly'!$Q$63,"error")="error","",IF('Timeliness Quarterly'!$Q$63=0,"",'Timeliness Quarterly'!$Q$63))</f>
        <v/>
      </c>
      <c r="G76" s="186" t="str">
        <f>IF(IFERROR('Timeliness Quarterly'!$R$63,"error")="error","",IF('Timeliness Quarterly'!$R$63=0,"",'Timeliness Quarterly'!$R$63))</f>
        <v/>
      </c>
    </row>
    <row r="77" spans="1:7">
      <c r="A77" s="302" t="s">
        <v>133</v>
      </c>
      <c r="B77" s="179" t="str">
        <f>'Timeliness Quarterly'!$F$45</f>
        <v>10/1/15 - 12/31/15</v>
      </c>
      <c r="C77" s="173">
        <f>'Timeliness Quarterly'!$D$66</f>
        <v>0.8</v>
      </c>
      <c r="D77" s="174">
        <f>'Timeliness Quarterly'!$E$66</f>
        <v>4</v>
      </c>
      <c r="E77" s="175" t="str">
        <f>IF(IFERROR('Timeliness Quarterly'!F$68,"error")="error","",IF('Timeliness Quarterly'!F$68&lt;'Timeliness Quarterly'!$D$66,'Timeliness Quarterly'!F$68,""))</f>
        <v/>
      </c>
      <c r="F77" s="255" t="str">
        <f>IF(IFERROR('Timeliness Quarterly'!$K$66,"error")="error","",IF('Timeliness Quarterly'!$K$66=0,"",'Timeliness Quarterly'!$K$66))</f>
        <v/>
      </c>
      <c r="G77" s="187" t="str">
        <f>IF(IFERROR('Timeliness Quarterly'!$L$66,"error")="error","",IF('Timeliness Quarterly'!$L$66=0,"",'Timeliness Quarterly'!$L$66))</f>
        <v/>
      </c>
    </row>
    <row r="78" spans="1:7">
      <c r="A78" s="303"/>
      <c r="B78" s="146" t="str">
        <f>'Timeliness Quarterly'!$G$45</f>
        <v>1/1/16 - 3/31/16</v>
      </c>
      <c r="C78" s="173">
        <f>'Timeliness Quarterly'!$D$66</f>
        <v>0.8</v>
      </c>
      <c r="D78" s="174">
        <f>'Timeliness Quarterly'!$E$66</f>
        <v>4</v>
      </c>
      <c r="E78" s="175" t="str">
        <f>IF(IFERROR('Timeliness Quarterly'!G$68,"error")="error","",IF('Timeliness Quarterly'!G$68&lt;'Timeliness Quarterly'!$D$66,'Timeliness Quarterly'!G$68,""))</f>
        <v/>
      </c>
      <c r="F78" s="56" t="str">
        <f>IF(IFERROR('Timeliness Quarterly'!$M$66,"error")="error","",IF('Timeliness Quarterly'!$M$66=0,"",'Timeliness Quarterly'!$M$66))</f>
        <v/>
      </c>
      <c r="G78" s="185" t="str">
        <f>IF(IFERROR('Timeliness Quarterly'!$N$66,"error")="error","",IF('Timeliness Quarterly'!$N$66=0,"",'Timeliness Quarterly'!$N$66))</f>
        <v/>
      </c>
    </row>
    <row r="79" spans="1:7">
      <c r="A79" s="303"/>
      <c r="B79" s="146" t="str">
        <f>'Timeliness Quarterly'!$H$45</f>
        <v>4/1/16 - 6/30/16</v>
      </c>
      <c r="C79" s="173">
        <f>'Timeliness Quarterly'!$D$66</f>
        <v>0.8</v>
      </c>
      <c r="D79" s="174">
        <f>'Timeliness Quarterly'!$E$66</f>
        <v>4</v>
      </c>
      <c r="E79" s="175" t="str">
        <f>IF(IFERROR('Timeliness Quarterly'!H$68,"error")="error","",IF('Timeliness Quarterly'!H$68&lt;'Timeliness Quarterly'!$D$66,'Timeliness Quarterly'!H$68,""))</f>
        <v/>
      </c>
      <c r="F79" s="56" t="str">
        <f>IF(IFERROR('Timeliness Quarterly'!$O$66,"error")="error","",IF('Timeliness Quarterly'!$O$66=0,"",'Timeliness Quarterly'!$O$66))</f>
        <v/>
      </c>
      <c r="G79" s="185" t="str">
        <f>IF(IFERROR('Timeliness Quarterly'!$P$66,"error")="error","",IF('Timeliness Quarterly'!$P$66=0,"",'Timeliness Quarterly'!$P$66))</f>
        <v/>
      </c>
    </row>
    <row r="80" spans="1:7" ht="15" thickBot="1">
      <c r="A80" s="304"/>
      <c r="B80" s="180" t="str">
        <f>'Timeliness Quarterly'!$I$45</f>
        <v>7/1/16 - 9/30/16</v>
      </c>
      <c r="C80" s="181">
        <f>'Timeliness Quarterly'!$D$66</f>
        <v>0.8</v>
      </c>
      <c r="D80" s="182">
        <f>'Timeliness Quarterly'!$E$66</f>
        <v>4</v>
      </c>
      <c r="E80" s="183" t="str">
        <f>IF(IFERROR('Timeliness Quarterly'!I$68,"error")="error","",IF('Timeliness Quarterly'!I$68&lt;'Timeliness Quarterly'!$D$66,'Timeliness Quarterly'!I$68,""))</f>
        <v/>
      </c>
      <c r="F80" s="256" t="str">
        <f>IF(IFERROR('Timeliness Quarterly'!$Q$66,"error")="error","",IF('Timeliness Quarterly'!$Q$66=0,"",'Timeliness Quarterly'!$Q$66))</f>
        <v/>
      </c>
      <c r="G80" s="188" t="str">
        <f>IF(IFERROR('Timeliness Quarterly'!$R$66,"error")="error","",IF('Timeliness Quarterly'!$R$66=0,"",'Timeliness Quarterly'!$R$66))</f>
        <v/>
      </c>
    </row>
    <row r="81" spans="1:7">
      <c r="A81" s="299" t="s">
        <v>38</v>
      </c>
      <c r="B81" s="142" t="str">
        <f>'Timeliness Quarterly'!$F$45</f>
        <v>10/1/15 - 12/31/15</v>
      </c>
      <c r="C81" s="143">
        <f>'Timeliness Quarterly'!$D$69</f>
        <v>0.8</v>
      </c>
      <c r="D81" s="157">
        <f>'Timeliness Quarterly'!$E$69</f>
        <v>3</v>
      </c>
      <c r="E81" s="168" t="str">
        <f>IF(IFERROR('Timeliness Quarterly'!F$71,"error")="error","",IF('Timeliness Quarterly'!F$71&lt;'Timeliness Quarterly'!$D$69,'Timeliness Quarterly'!F$71,""))</f>
        <v/>
      </c>
      <c r="F81" s="251" t="str">
        <f>IF(IFERROR('Timeliness Quarterly'!$K$69,"error")="error","",IF('Timeliness Quarterly'!$K$69=0,"",'Timeliness Quarterly'!$K$69))</f>
        <v/>
      </c>
      <c r="G81" s="184" t="str">
        <f>IF(IFERROR('Timeliness Quarterly'!$L$69,"error")="error","",IF('Timeliness Quarterly'!$L$69=0,"",'Timeliness Quarterly'!$L$69))</f>
        <v/>
      </c>
    </row>
    <row r="82" spans="1:7">
      <c r="A82" s="300"/>
      <c r="B82" s="146" t="str">
        <f>'Timeliness Quarterly'!$G$45</f>
        <v>1/1/16 - 3/31/16</v>
      </c>
      <c r="C82" s="173">
        <f>'Timeliness Quarterly'!$D$69</f>
        <v>0.8</v>
      </c>
      <c r="D82" s="174">
        <f>'Timeliness Quarterly'!$E$69</f>
        <v>3</v>
      </c>
      <c r="E82" s="175" t="str">
        <f>IF(IFERROR('Timeliness Quarterly'!G$71,"error")="error","",IF('Timeliness Quarterly'!G$71&lt;'Timeliness Quarterly'!$D$69,'Timeliness Quarterly'!G$71,""))</f>
        <v/>
      </c>
      <c r="F82" s="56" t="str">
        <f>IF(IFERROR('Timeliness Quarterly'!$M$69,"error")="error","",IF('Timeliness Quarterly'!$M$69=0,"",'Timeliness Quarterly'!$M$69))</f>
        <v/>
      </c>
      <c r="G82" s="185" t="str">
        <f>IF(IFERROR('Timeliness Quarterly'!$N$69,"error")="error","",IF('Timeliness Quarterly'!$N$69=0,"",'Timeliness Quarterly'!$N$69))</f>
        <v/>
      </c>
    </row>
    <row r="83" spans="1:7">
      <c r="A83" s="300"/>
      <c r="B83" s="146" t="str">
        <f>'Timeliness Quarterly'!$H$45</f>
        <v>4/1/16 - 6/30/16</v>
      </c>
      <c r="C83" s="173">
        <f>'Timeliness Quarterly'!$D$69</f>
        <v>0.8</v>
      </c>
      <c r="D83" s="174">
        <f>'Timeliness Quarterly'!$E$69</f>
        <v>3</v>
      </c>
      <c r="E83" s="175" t="str">
        <f>IF(IFERROR('Timeliness Quarterly'!H$71,"error")="error","",IF('Timeliness Quarterly'!H$71&lt;'Timeliness Quarterly'!$D$69,'Timeliness Quarterly'!H$71,""))</f>
        <v/>
      </c>
      <c r="F83" s="56" t="str">
        <f>IF(IFERROR('Timeliness Quarterly'!$O$69,"error")="error","",IF('Timeliness Quarterly'!$O$69=0,"",'Timeliness Quarterly'!$O$69))</f>
        <v/>
      </c>
      <c r="G83" s="185" t="str">
        <f>IF(IFERROR('Timeliness Quarterly'!$P$69,"error")="error","",IF('Timeliness Quarterly'!$P$69=0,"",'Timeliness Quarterly'!$P$69))</f>
        <v/>
      </c>
    </row>
    <row r="84" spans="1:7" ht="15" thickBot="1">
      <c r="A84" s="301"/>
      <c r="B84" s="150" t="str">
        <f>'Timeliness Quarterly'!$I$45</f>
        <v>7/1/16 - 9/30/16</v>
      </c>
      <c r="C84" s="176">
        <f>'Timeliness Quarterly'!$D$69</f>
        <v>0.8</v>
      </c>
      <c r="D84" s="177">
        <f>'Timeliness Quarterly'!$E$69</f>
        <v>3</v>
      </c>
      <c r="E84" s="178" t="str">
        <f>IF(IFERROR('Timeliness Quarterly'!I$71,"error")="error","",IF('Timeliness Quarterly'!I$71&lt;'Timeliness Quarterly'!$D$69,'Timeliness Quarterly'!I$71,""))</f>
        <v/>
      </c>
      <c r="F84" s="252" t="str">
        <f>IF(IFERROR('Timeliness Quarterly'!$Q$69,"error")="error","",IF('Timeliness Quarterly'!$Q$69=0,"",'Timeliness Quarterly'!$Q$69))</f>
        <v/>
      </c>
      <c r="G84" s="186" t="str">
        <f>IF(IFERROR('Timeliness Quarterly'!$R$69,"error")="error","",IF('Timeliness Quarterly'!$R$69=0,"",'Timeliness Quarterly'!$R$69))</f>
        <v/>
      </c>
    </row>
    <row r="85" spans="1:7">
      <c r="A85" s="299" t="s">
        <v>39</v>
      </c>
      <c r="B85" s="142" t="str">
        <f>'Timeliness Quarterly'!$F$45</f>
        <v>10/1/15 - 12/31/15</v>
      </c>
      <c r="C85" s="143">
        <f>'Timeliness Quarterly'!$D$72</f>
        <v>0.8</v>
      </c>
      <c r="D85" s="157">
        <f>'Timeliness Quarterly'!$E$72</f>
        <v>3</v>
      </c>
      <c r="E85" s="168" t="str">
        <f>IF(IFERROR('Timeliness Quarterly'!F$74,"error")="error","",IF('Timeliness Quarterly'!F$74&lt;'Timeliness Quarterly'!$D$72,'Timeliness Quarterly'!F$74,""))</f>
        <v/>
      </c>
      <c r="F85" s="251" t="str">
        <f>IF(IFERROR('Timeliness Quarterly'!$K$72,"error")="error","",IF('Timeliness Quarterly'!$K$72=0,"",'Timeliness Quarterly'!$K$72))</f>
        <v/>
      </c>
      <c r="G85" s="184" t="str">
        <f>IF(IFERROR('Timeliness Quarterly'!$L$72,"error")="error","",IF('Timeliness Quarterly'!$L$72=0,"",'Timeliness Quarterly'!$L$72))</f>
        <v/>
      </c>
    </row>
    <row r="86" spans="1:7">
      <c r="A86" s="300"/>
      <c r="B86" s="146" t="str">
        <f>'Timeliness Quarterly'!$G$45</f>
        <v>1/1/16 - 3/31/16</v>
      </c>
      <c r="C86" s="173">
        <f>'Timeliness Quarterly'!$D$72</f>
        <v>0.8</v>
      </c>
      <c r="D86" s="174">
        <f>'Timeliness Quarterly'!$E$72</f>
        <v>3</v>
      </c>
      <c r="E86" s="175" t="str">
        <f>IF(IFERROR('Timeliness Quarterly'!G$74,"error")="error","",IF('Timeliness Quarterly'!G$74&lt;'Timeliness Quarterly'!$D$72,'Timeliness Quarterly'!G$74,""))</f>
        <v/>
      </c>
      <c r="F86" s="56" t="str">
        <f>IF(IFERROR('Timeliness Quarterly'!$M$72,"error")="error","",IF('Timeliness Quarterly'!$M$72=0,"",'Timeliness Quarterly'!$M$72))</f>
        <v/>
      </c>
      <c r="G86" s="185" t="str">
        <f>IF(IFERROR('Timeliness Quarterly'!$N$72,"error")="error","",IF('Timeliness Quarterly'!$N$72=0,"",'Timeliness Quarterly'!$N$72))</f>
        <v/>
      </c>
    </row>
    <row r="87" spans="1:7">
      <c r="A87" s="300"/>
      <c r="B87" s="146" t="str">
        <f>'Timeliness Quarterly'!$H$45</f>
        <v>4/1/16 - 6/30/16</v>
      </c>
      <c r="C87" s="173">
        <f>'Timeliness Quarterly'!$D$72</f>
        <v>0.8</v>
      </c>
      <c r="D87" s="174">
        <f>'Timeliness Quarterly'!$E$72</f>
        <v>3</v>
      </c>
      <c r="E87" s="175" t="str">
        <f>IF(IFERROR('Timeliness Quarterly'!H$74,"error")="error","",IF('Timeliness Quarterly'!H$74&lt;'Timeliness Quarterly'!$D$72,'Timeliness Quarterly'!H$74,""))</f>
        <v/>
      </c>
      <c r="F87" s="56" t="str">
        <f>IF(IFERROR('Timeliness Quarterly'!$O$72,"error")="error","",IF('Timeliness Quarterly'!$O$72=0,"",'Timeliness Quarterly'!$O$72))</f>
        <v/>
      </c>
      <c r="G87" s="185" t="str">
        <f>IF(IFERROR('Timeliness Quarterly'!$P$72,"error")="error","",IF('Timeliness Quarterly'!$P$72=0,"",'Timeliness Quarterly'!$P$72))</f>
        <v/>
      </c>
    </row>
    <row r="88" spans="1:7" ht="15" thickBot="1">
      <c r="A88" s="301"/>
      <c r="B88" s="150" t="str">
        <f>'Timeliness Quarterly'!$I$45</f>
        <v>7/1/16 - 9/30/16</v>
      </c>
      <c r="C88" s="176">
        <f>'Timeliness Quarterly'!$D$72</f>
        <v>0.8</v>
      </c>
      <c r="D88" s="177">
        <f>'Timeliness Quarterly'!$E$72</f>
        <v>3</v>
      </c>
      <c r="E88" s="178" t="str">
        <f>IF(IFERROR('Timeliness Quarterly'!I$74,"error")="error","",IF('Timeliness Quarterly'!I$74&lt;'Timeliness Quarterly'!$D$72,'Timeliness Quarterly'!I$74,""))</f>
        <v/>
      </c>
      <c r="F88" s="252" t="str">
        <f>IF(IFERROR('Timeliness Quarterly'!$Q$72,"error")="error","",IF('Timeliness Quarterly'!$Q$72=0,"",'Timeliness Quarterly'!$Q$72))</f>
        <v/>
      </c>
      <c r="G88" s="186" t="str">
        <f>IF(IFERROR('Timeliness Quarterly'!$R$72,"error")="error","",IF('Timeliness Quarterly'!$R$72=0,"",'Timeliness Quarterly'!$R$72))</f>
        <v/>
      </c>
    </row>
    <row r="89" spans="1:7">
      <c r="A89" s="299" t="s">
        <v>40</v>
      </c>
      <c r="B89" s="142" t="str">
        <f>'Timeliness Quarterly'!$F$45</f>
        <v>10/1/15 - 12/31/15</v>
      </c>
      <c r="C89" s="143">
        <f>'Timeliness Quarterly'!$D$75</f>
        <v>0.8</v>
      </c>
      <c r="D89" s="157">
        <f>'Timeliness Quarterly'!$E$75</f>
        <v>3</v>
      </c>
      <c r="E89" s="168" t="str">
        <f>IF(IFERROR('Timeliness Quarterly'!F$77,"error")="error","",IF('Timeliness Quarterly'!F$77&lt;'Timeliness Quarterly'!$D$75,'Timeliness Quarterly'!F$77,""))</f>
        <v/>
      </c>
      <c r="F89" s="251" t="str">
        <f>IF(IFERROR('Timeliness Quarterly'!$K$75,"error")="error","",IF('Timeliness Quarterly'!$K$75=0,"",'Timeliness Quarterly'!$K$75))</f>
        <v/>
      </c>
      <c r="G89" s="184" t="str">
        <f>IF(IFERROR('Timeliness Quarterly'!$L$75,"error")="error","",IF('Timeliness Quarterly'!$L$75=0,"",'Timeliness Quarterly'!$L$75))</f>
        <v/>
      </c>
    </row>
    <row r="90" spans="1:7">
      <c r="A90" s="300"/>
      <c r="B90" s="146" t="str">
        <f>'Timeliness Quarterly'!$G$45</f>
        <v>1/1/16 - 3/31/16</v>
      </c>
      <c r="C90" s="147">
        <f>'Timeliness Quarterly'!$D$75</f>
        <v>0.8</v>
      </c>
      <c r="D90" s="158">
        <f>'Timeliness Quarterly'!$E$75</f>
        <v>3</v>
      </c>
      <c r="E90" s="170" t="str">
        <f>IF(IFERROR('Timeliness Quarterly'!G$77,"error")="error","",IF('Timeliness Quarterly'!G$77&lt;'Timeliness Quarterly'!$D$75,'Timeliness Quarterly'!G$77,""))</f>
        <v/>
      </c>
      <c r="F90" s="56" t="str">
        <f>IF(IFERROR('Timeliness Quarterly'!$M$75,"error")="error","",IF('Timeliness Quarterly'!$M$75=0,"",'Timeliness Quarterly'!$M$75))</f>
        <v/>
      </c>
      <c r="G90" s="185" t="str">
        <f>IF(IFERROR('Timeliness Quarterly'!$N$75,"error")="error","",IF('Timeliness Quarterly'!$N$75=0,"",'Timeliness Quarterly'!$N$75))</f>
        <v/>
      </c>
    </row>
    <row r="91" spans="1:7">
      <c r="A91" s="300"/>
      <c r="B91" s="146" t="str">
        <f>'Timeliness Quarterly'!$H$45</f>
        <v>4/1/16 - 6/30/16</v>
      </c>
      <c r="C91" s="147">
        <f>'Timeliness Quarterly'!$D$75</f>
        <v>0.8</v>
      </c>
      <c r="D91" s="158">
        <f>'Timeliness Quarterly'!$E$75</f>
        <v>3</v>
      </c>
      <c r="E91" s="170" t="str">
        <f>IF(IFERROR('Timeliness Quarterly'!H$77,"error")="error","",IF('Timeliness Quarterly'!H$77&lt;'Timeliness Quarterly'!$D$75,'Timeliness Quarterly'!H$77,""))</f>
        <v/>
      </c>
      <c r="F91" s="56" t="str">
        <f>IF(IFERROR('Timeliness Quarterly'!$O$75,"error")="error","",IF('Timeliness Quarterly'!$O$75=0,"",'Timeliness Quarterly'!$O$75))</f>
        <v/>
      </c>
      <c r="G91" s="185" t="str">
        <f>IF(IFERROR('Timeliness Quarterly'!$P$75,"error")="error","",IF('Timeliness Quarterly'!$P$75=0,"",'Timeliness Quarterly'!$P$75))</f>
        <v/>
      </c>
    </row>
    <row r="92" spans="1:7" ht="15" thickBot="1">
      <c r="A92" s="301"/>
      <c r="B92" s="150" t="str">
        <f>'Timeliness Quarterly'!$I$45</f>
        <v>7/1/16 - 9/30/16</v>
      </c>
      <c r="C92" s="151">
        <f>'Timeliness Quarterly'!$D$75</f>
        <v>0.8</v>
      </c>
      <c r="D92" s="159">
        <f>'Timeliness Quarterly'!$E$75</f>
        <v>3</v>
      </c>
      <c r="E92" s="172" t="str">
        <f>IF(IFERROR('Timeliness Quarterly'!I$77,"error")="error","",IF('Timeliness Quarterly'!I$77&lt;'Timeliness Quarterly'!$D$75,'Timeliness Quarterly'!I$77,""))</f>
        <v/>
      </c>
      <c r="F92" s="252" t="str">
        <f>IF(IFERROR('Timeliness Quarterly'!$Q$75,"error")="error","",IF('Timeliness Quarterly'!$Q$75=0,"",'Timeliness Quarterly'!$Q$75))</f>
        <v/>
      </c>
      <c r="G92" s="186" t="str">
        <f>IF(IFERROR('Timeliness Quarterly'!$R$75,"error")="error","",IF('Timeliness Quarterly'!$R$75=0,"",'Timeliness Quarterly'!$R$75))</f>
        <v/>
      </c>
    </row>
  </sheetData>
  <sheetProtection algorithmName="SHA-512" hashValue="p/9MiUJRCUBjIh9ypw0D4BUxeRDElx9KIweMIesrrLbgxnrAQdTP3oiZbhZrmnTT/Gf4rItSqVqyQGqDT+LWQg==" saltValue="iKGZGIdPSvshuSqVqbxlXw==" spinCount="100000" sheet="1" objects="1" scenarios="1"/>
  <mergeCells count="23">
    <mergeCell ref="D5:E5"/>
    <mergeCell ref="D6:E6"/>
    <mergeCell ref="D7:E7"/>
    <mergeCell ref="A10:A13"/>
    <mergeCell ref="A14:A17"/>
    <mergeCell ref="A18:A21"/>
    <mergeCell ref="A22:A25"/>
    <mergeCell ref="A26:A29"/>
    <mergeCell ref="A30:A33"/>
    <mergeCell ref="A34:A37"/>
    <mergeCell ref="A38:A41"/>
    <mergeCell ref="A42:A45"/>
    <mergeCell ref="A53:A56"/>
    <mergeCell ref="A57:A60"/>
    <mergeCell ref="A61:A64"/>
    <mergeCell ref="A46:A49"/>
    <mergeCell ref="A89:A92"/>
    <mergeCell ref="A65:A68"/>
    <mergeCell ref="A69:A72"/>
    <mergeCell ref="A73:A76"/>
    <mergeCell ref="A77:A80"/>
    <mergeCell ref="A81:A84"/>
    <mergeCell ref="A85:A88"/>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workbookViewId="0">
      <pane xSplit="2" ySplit="1" topLeftCell="AC32" activePane="bottomRight" state="frozen"/>
      <selection pane="topRight" activeCell="C1" sqref="C1"/>
      <selection pane="bottomLeft" activeCell="A2" sqref="A2"/>
      <selection pane="bottomRight" activeCell="C2" sqref="C2"/>
    </sheetView>
  </sheetViews>
  <sheetFormatPr defaultRowHeight="14.4"/>
  <cols>
    <col min="1" max="1" width="9.88671875" bestFit="1" customWidth="1"/>
    <col min="2" max="2" width="12.33203125" bestFit="1" customWidth="1"/>
    <col min="3" max="3" width="26.44140625" bestFit="1" customWidth="1"/>
    <col min="4" max="4" width="30.44140625" bestFit="1" customWidth="1"/>
    <col min="5" max="5" width="30" bestFit="1" customWidth="1"/>
    <col min="6" max="6" width="27.44140625" bestFit="1" customWidth="1"/>
    <col min="7" max="7" width="24.88671875" bestFit="1" customWidth="1"/>
    <col min="8" max="8" width="28.88671875" bestFit="1" customWidth="1"/>
    <col min="9" max="9" width="29.6640625" bestFit="1" customWidth="1"/>
    <col min="10" max="10" width="28.44140625" bestFit="1" customWidth="1"/>
    <col min="11" max="11" width="29" bestFit="1" customWidth="1"/>
    <col min="12" max="12" width="26" bestFit="1" customWidth="1"/>
    <col min="13" max="13" width="24.88671875" bestFit="1" customWidth="1"/>
    <col min="14" max="14" width="28.88671875" bestFit="1" customWidth="1"/>
    <col min="15" max="15" width="28.44140625" bestFit="1" customWidth="1"/>
    <col min="16" max="16" width="26" bestFit="1" customWidth="1"/>
    <col min="17" max="17" width="23.44140625" bestFit="1" customWidth="1"/>
    <col min="18" max="18" width="27.44140625" bestFit="1" customWidth="1"/>
    <col min="19" max="19" width="28.109375" bestFit="1" customWidth="1"/>
    <col min="20" max="20" width="27" bestFit="1" customWidth="1"/>
    <col min="21" max="21" width="27.5546875" bestFit="1" customWidth="1"/>
    <col min="22" max="22" width="24.44140625" bestFit="1" customWidth="1"/>
    <col min="23" max="23" width="32.5546875" bestFit="1" customWidth="1"/>
    <col min="24" max="24" width="36.5546875" bestFit="1" customWidth="1"/>
    <col min="25" max="25" width="36.109375" bestFit="1" customWidth="1"/>
    <col min="26" max="26" width="33.5546875" bestFit="1" customWidth="1"/>
    <col min="27" max="27" width="31.109375" bestFit="1" customWidth="1"/>
    <col min="28" max="28" width="35.109375" bestFit="1" customWidth="1"/>
    <col min="29" max="29" width="35.88671875" bestFit="1" customWidth="1"/>
    <col min="30" max="30" width="34.6640625" bestFit="1" customWidth="1"/>
    <col min="31" max="31" width="35.33203125" bestFit="1" customWidth="1"/>
    <col min="32" max="32" width="32.109375" bestFit="1" customWidth="1"/>
    <col min="33" max="33" width="19.6640625" bestFit="1" customWidth="1"/>
  </cols>
  <sheetData>
    <row r="1" spans="1:33" s="222" customFormat="1">
      <c r="A1" s="223" t="s">
        <v>228</v>
      </c>
      <c r="B1" s="223" t="s">
        <v>34</v>
      </c>
      <c r="C1" s="223" t="s">
        <v>227</v>
      </c>
      <c r="D1" s="223" t="s">
        <v>226</v>
      </c>
      <c r="E1" s="223" t="s">
        <v>225</v>
      </c>
      <c r="F1" s="223" t="s">
        <v>224</v>
      </c>
      <c r="G1" s="223" t="s">
        <v>223</v>
      </c>
      <c r="H1" s="223" t="s">
        <v>222</v>
      </c>
      <c r="I1" s="223" t="s">
        <v>221</v>
      </c>
      <c r="J1" s="223" t="s">
        <v>220</v>
      </c>
      <c r="K1" s="223" t="s">
        <v>219</v>
      </c>
      <c r="L1" s="223" t="s">
        <v>218</v>
      </c>
      <c r="M1" s="223" t="s">
        <v>217</v>
      </c>
      <c r="N1" s="223" t="s">
        <v>216</v>
      </c>
      <c r="O1" s="223" t="s">
        <v>215</v>
      </c>
      <c r="P1" s="223" t="s">
        <v>214</v>
      </c>
      <c r="Q1" s="223" t="s">
        <v>213</v>
      </c>
      <c r="R1" s="223" t="s">
        <v>212</v>
      </c>
      <c r="S1" s="223" t="s">
        <v>211</v>
      </c>
      <c r="T1" s="223" t="s">
        <v>210</v>
      </c>
      <c r="U1" s="223" t="s">
        <v>209</v>
      </c>
      <c r="V1" s="223" t="s">
        <v>208</v>
      </c>
      <c r="W1" s="223" t="s">
        <v>207</v>
      </c>
      <c r="X1" s="223" t="s">
        <v>206</v>
      </c>
      <c r="Y1" s="223" t="s">
        <v>205</v>
      </c>
      <c r="Z1" s="223" t="s">
        <v>204</v>
      </c>
      <c r="AA1" s="223" t="s">
        <v>203</v>
      </c>
      <c r="AB1" s="223" t="s">
        <v>202</v>
      </c>
      <c r="AC1" s="223" t="s">
        <v>201</v>
      </c>
      <c r="AD1" s="223" t="s">
        <v>200</v>
      </c>
      <c r="AE1" s="223" t="s">
        <v>199</v>
      </c>
      <c r="AF1" s="223" t="s">
        <v>198</v>
      </c>
      <c r="AG1" s="223" t="s">
        <v>197</v>
      </c>
    </row>
    <row r="2" spans="1:33">
      <c r="A2" s="221" t="s">
        <v>242</v>
      </c>
      <c r="B2" s="221" t="s">
        <v>48</v>
      </c>
      <c r="C2" s="221">
        <v>4550</v>
      </c>
      <c r="D2" s="221">
        <v>5900</v>
      </c>
      <c r="E2" s="221">
        <v>1220</v>
      </c>
      <c r="F2" s="221">
        <v>4050</v>
      </c>
      <c r="G2" s="221">
        <v>1750</v>
      </c>
      <c r="H2" s="221">
        <v>4800</v>
      </c>
      <c r="I2" s="221">
        <v>2700</v>
      </c>
      <c r="J2" s="221">
        <v>2800</v>
      </c>
      <c r="K2" s="221">
        <v>160</v>
      </c>
      <c r="L2" s="221">
        <v>50000</v>
      </c>
      <c r="M2" s="221">
        <v>1800</v>
      </c>
      <c r="N2" s="221">
        <v>600</v>
      </c>
      <c r="O2" s="221">
        <v>800</v>
      </c>
      <c r="P2" s="221">
        <v>700</v>
      </c>
      <c r="Q2" s="221">
        <v>1300</v>
      </c>
      <c r="R2" s="221">
        <v>2200</v>
      </c>
      <c r="S2" s="221">
        <v>1450</v>
      </c>
      <c r="T2" s="221">
        <v>4800</v>
      </c>
      <c r="U2" s="221">
        <v>250</v>
      </c>
      <c r="V2" s="221">
        <v>0</v>
      </c>
      <c r="W2" s="221">
        <v>200</v>
      </c>
      <c r="X2" s="221">
        <v>10</v>
      </c>
      <c r="Y2" s="221">
        <v>10</v>
      </c>
      <c r="Z2" s="221">
        <v>15</v>
      </c>
      <c r="AA2" s="221">
        <v>30</v>
      </c>
      <c r="AB2" s="221">
        <v>6</v>
      </c>
      <c r="AC2" s="221">
        <v>5</v>
      </c>
      <c r="AD2" s="221">
        <v>0</v>
      </c>
      <c r="AE2" s="221">
        <v>0</v>
      </c>
      <c r="AF2" s="221">
        <v>0</v>
      </c>
      <c r="AG2" s="221">
        <v>150000</v>
      </c>
    </row>
    <row r="3" spans="1:33">
      <c r="A3" s="221" t="s">
        <v>242</v>
      </c>
      <c r="B3" s="221" t="s">
        <v>49</v>
      </c>
      <c r="C3" s="221">
        <v>571</v>
      </c>
      <c r="D3" s="221">
        <v>741</v>
      </c>
      <c r="E3" s="221">
        <v>121</v>
      </c>
      <c r="F3" s="221">
        <v>479</v>
      </c>
      <c r="G3" s="221">
        <v>153</v>
      </c>
      <c r="H3" s="221">
        <v>266</v>
      </c>
      <c r="I3" s="221">
        <v>193</v>
      </c>
      <c r="J3" s="221">
        <v>418</v>
      </c>
      <c r="K3" s="221">
        <v>64</v>
      </c>
      <c r="L3" s="221">
        <v>4038</v>
      </c>
      <c r="M3" s="221">
        <v>186</v>
      </c>
      <c r="N3" s="221">
        <v>234</v>
      </c>
      <c r="O3" s="221">
        <v>39</v>
      </c>
      <c r="P3" s="221">
        <v>172</v>
      </c>
      <c r="Q3" s="221">
        <v>6</v>
      </c>
      <c r="R3" s="221">
        <v>0</v>
      </c>
      <c r="S3" s="221">
        <v>6</v>
      </c>
      <c r="T3" s="221">
        <v>214</v>
      </c>
      <c r="U3" s="221">
        <v>0</v>
      </c>
      <c r="V3" s="221">
        <v>0</v>
      </c>
      <c r="W3" s="221">
        <v>16</v>
      </c>
      <c r="X3" s="221">
        <v>1</v>
      </c>
      <c r="Y3" s="221">
        <v>2</v>
      </c>
      <c r="Z3" s="221">
        <v>0</v>
      </c>
      <c r="AA3" s="221">
        <v>4</v>
      </c>
      <c r="AB3" s="221">
        <v>0</v>
      </c>
      <c r="AC3" s="221">
        <v>1</v>
      </c>
      <c r="AD3" s="221">
        <v>1</v>
      </c>
      <c r="AE3" s="221">
        <v>1</v>
      </c>
      <c r="AF3" s="221">
        <v>0</v>
      </c>
      <c r="AG3" s="221">
        <v>33140</v>
      </c>
    </row>
    <row r="4" spans="1:33">
      <c r="A4" s="221" t="s">
        <v>242</v>
      </c>
      <c r="B4" s="221" t="s">
        <v>50</v>
      </c>
      <c r="C4" s="221">
        <v>5300</v>
      </c>
      <c r="D4" s="221">
        <v>4200</v>
      </c>
      <c r="E4" s="221">
        <v>1035</v>
      </c>
      <c r="F4" s="221">
        <v>2100</v>
      </c>
      <c r="G4" s="221">
        <v>1460</v>
      </c>
      <c r="H4" s="221">
        <v>3081</v>
      </c>
      <c r="I4" s="221">
        <v>1479</v>
      </c>
      <c r="J4" s="221">
        <v>2787</v>
      </c>
      <c r="K4" s="221">
        <v>315</v>
      </c>
      <c r="L4" s="221">
        <v>32165</v>
      </c>
      <c r="M4" s="221">
        <v>2562</v>
      </c>
      <c r="N4" s="221">
        <v>1200</v>
      </c>
      <c r="O4" s="221">
        <v>700</v>
      </c>
      <c r="P4" s="221">
        <v>500</v>
      </c>
      <c r="Q4" s="221">
        <v>1000</v>
      </c>
      <c r="R4" s="221">
        <v>840</v>
      </c>
      <c r="S4" s="221">
        <v>40</v>
      </c>
      <c r="T4" s="221">
        <v>2400</v>
      </c>
      <c r="U4" s="221">
        <v>1600</v>
      </c>
      <c r="V4" s="221">
        <v>0</v>
      </c>
      <c r="W4" s="221">
        <v>185</v>
      </c>
      <c r="X4" s="221">
        <v>10</v>
      </c>
      <c r="Y4" s="221">
        <v>5</v>
      </c>
      <c r="Z4" s="221">
        <v>2</v>
      </c>
      <c r="AA4" s="221">
        <v>30</v>
      </c>
      <c r="AB4" s="221">
        <v>6</v>
      </c>
      <c r="AC4" s="221">
        <v>4</v>
      </c>
      <c r="AD4" s="221">
        <v>10</v>
      </c>
      <c r="AE4" s="221">
        <v>12</v>
      </c>
      <c r="AF4" s="221">
        <v>1</v>
      </c>
      <c r="AG4" s="221">
        <v>75794</v>
      </c>
    </row>
    <row r="5" spans="1:33">
      <c r="A5" s="221" t="s">
        <v>242</v>
      </c>
      <c r="B5" s="221" t="s">
        <v>51</v>
      </c>
      <c r="C5" s="221">
        <v>700</v>
      </c>
      <c r="D5" s="221">
        <v>625</v>
      </c>
      <c r="E5" s="221">
        <v>130</v>
      </c>
      <c r="F5" s="221">
        <v>675</v>
      </c>
      <c r="G5" s="221">
        <v>250</v>
      </c>
      <c r="H5" s="221">
        <v>380</v>
      </c>
      <c r="I5" s="221">
        <v>125</v>
      </c>
      <c r="J5" s="221">
        <v>375</v>
      </c>
      <c r="K5" s="221">
        <v>16</v>
      </c>
      <c r="L5" s="221">
        <v>8800</v>
      </c>
      <c r="M5" s="221">
        <v>125</v>
      </c>
      <c r="N5" s="221">
        <v>130</v>
      </c>
      <c r="O5" s="221">
        <v>15</v>
      </c>
      <c r="P5" s="221">
        <v>85</v>
      </c>
      <c r="Q5" s="221">
        <v>60</v>
      </c>
      <c r="R5" s="221">
        <v>60</v>
      </c>
      <c r="S5" s="221">
        <v>10</v>
      </c>
      <c r="T5" s="221">
        <v>300</v>
      </c>
      <c r="U5" s="221">
        <v>0</v>
      </c>
      <c r="V5" s="221">
        <v>0</v>
      </c>
      <c r="W5" s="221">
        <v>5</v>
      </c>
      <c r="X5" s="221">
        <v>1</v>
      </c>
      <c r="Y5" s="221">
        <v>0</v>
      </c>
      <c r="Z5" s="221">
        <v>0</v>
      </c>
      <c r="AA5" s="221">
        <v>12</v>
      </c>
      <c r="AB5" s="221">
        <v>1</v>
      </c>
      <c r="AC5" s="221">
        <v>0</v>
      </c>
      <c r="AD5" s="221">
        <v>0</v>
      </c>
      <c r="AE5" s="221">
        <v>0</v>
      </c>
      <c r="AF5" s="221">
        <v>0</v>
      </c>
      <c r="AG5" s="221">
        <v>15000</v>
      </c>
    </row>
    <row r="6" spans="1:33">
      <c r="A6" s="221" t="s">
        <v>242</v>
      </c>
      <c r="B6" s="221" t="s">
        <v>52</v>
      </c>
      <c r="C6" s="221">
        <v>9200</v>
      </c>
      <c r="D6" s="221">
        <v>10000</v>
      </c>
      <c r="E6" s="221">
        <v>1800</v>
      </c>
      <c r="F6" s="221">
        <v>7500</v>
      </c>
      <c r="G6" s="221">
        <v>5600</v>
      </c>
      <c r="H6" s="221">
        <v>7000</v>
      </c>
      <c r="I6" s="221">
        <v>5000</v>
      </c>
      <c r="J6" s="221">
        <v>7200</v>
      </c>
      <c r="K6" s="221">
        <v>350</v>
      </c>
      <c r="L6" s="221">
        <v>55000</v>
      </c>
      <c r="M6" s="221">
        <v>8000</v>
      </c>
      <c r="N6" s="221">
        <v>2100</v>
      </c>
      <c r="O6" s="221">
        <v>2600</v>
      </c>
      <c r="P6" s="221">
        <v>2100</v>
      </c>
      <c r="Q6" s="221">
        <v>6700</v>
      </c>
      <c r="R6" s="221">
        <v>3600</v>
      </c>
      <c r="S6" s="221">
        <v>2000</v>
      </c>
      <c r="T6" s="221">
        <v>8700</v>
      </c>
      <c r="U6" s="221">
        <v>500</v>
      </c>
      <c r="V6" s="221">
        <v>0</v>
      </c>
      <c r="W6" s="221">
        <v>500</v>
      </c>
      <c r="X6" s="221">
        <v>25</v>
      </c>
      <c r="Y6" s="221">
        <v>3</v>
      </c>
      <c r="Z6" s="221">
        <v>30</v>
      </c>
      <c r="AA6" s="221">
        <v>100</v>
      </c>
      <c r="AB6" s="221">
        <v>20</v>
      </c>
      <c r="AC6" s="221">
        <v>10</v>
      </c>
      <c r="AD6" s="221">
        <v>35</v>
      </c>
      <c r="AE6" s="221">
        <v>25</v>
      </c>
      <c r="AF6" s="221">
        <v>15</v>
      </c>
      <c r="AG6" s="221">
        <v>453037</v>
      </c>
    </row>
    <row r="7" spans="1:33">
      <c r="A7" s="221" t="s">
        <v>242</v>
      </c>
      <c r="B7" s="221" t="s">
        <v>53</v>
      </c>
      <c r="C7" s="221">
        <v>16650</v>
      </c>
      <c r="D7" s="221">
        <v>23890</v>
      </c>
      <c r="E7" s="221">
        <v>4190</v>
      </c>
      <c r="F7" s="221">
        <v>28460</v>
      </c>
      <c r="G7" s="221">
        <v>22920</v>
      </c>
      <c r="H7" s="221">
        <v>70610</v>
      </c>
      <c r="I7" s="221">
        <v>11030</v>
      </c>
      <c r="J7" s="221">
        <v>24740</v>
      </c>
      <c r="K7" s="221">
        <v>1070</v>
      </c>
      <c r="L7" s="221">
        <v>314510</v>
      </c>
      <c r="M7" s="221">
        <v>14640</v>
      </c>
      <c r="N7" s="221">
        <v>2190</v>
      </c>
      <c r="O7" s="221">
        <v>1940</v>
      </c>
      <c r="P7" s="221">
        <v>1380</v>
      </c>
      <c r="Q7" s="221">
        <v>48680</v>
      </c>
      <c r="R7" s="221">
        <v>23930</v>
      </c>
      <c r="S7" s="221">
        <v>450</v>
      </c>
      <c r="T7" s="221">
        <v>26810</v>
      </c>
      <c r="U7" s="221">
        <v>5210</v>
      </c>
      <c r="V7" s="221">
        <v>0</v>
      </c>
      <c r="W7" s="221">
        <v>910</v>
      </c>
      <c r="X7" s="221">
        <v>80</v>
      </c>
      <c r="Y7" s="221">
        <v>60</v>
      </c>
      <c r="Z7" s="221">
        <v>10</v>
      </c>
      <c r="AA7" s="221">
        <v>770</v>
      </c>
      <c r="AB7" s="221">
        <v>270</v>
      </c>
      <c r="AC7" s="221">
        <v>30</v>
      </c>
      <c r="AD7" s="221">
        <v>180</v>
      </c>
      <c r="AE7" s="221">
        <v>40</v>
      </c>
      <c r="AF7" s="221">
        <v>10</v>
      </c>
      <c r="AG7" s="221">
        <v>844380</v>
      </c>
    </row>
    <row r="8" spans="1:33">
      <c r="A8" s="221" t="s">
        <v>242</v>
      </c>
      <c r="B8" s="221" t="s">
        <v>54</v>
      </c>
      <c r="C8" s="221">
        <v>210</v>
      </c>
      <c r="D8" s="221">
        <v>150</v>
      </c>
      <c r="E8" s="221">
        <v>30</v>
      </c>
      <c r="F8" s="221">
        <v>125</v>
      </c>
      <c r="G8" s="221">
        <v>75</v>
      </c>
      <c r="H8" s="221">
        <v>120</v>
      </c>
      <c r="I8" s="221">
        <v>55</v>
      </c>
      <c r="J8" s="221">
        <v>225</v>
      </c>
      <c r="K8" s="221">
        <v>10</v>
      </c>
      <c r="L8" s="221">
        <v>1600</v>
      </c>
      <c r="M8" s="221">
        <v>180</v>
      </c>
      <c r="N8" s="221">
        <v>25</v>
      </c>
      <c r="O8" s="221">
        <v>8</v>
      </c>
      <c r="P8" s="221">
        <v>24</v>
      </c>
      <c r="Q8" s="221">
        <v>10</v>
      </c>
      <c r="R8" s="221">
        <v>10</v>
      </c>
      <c r="S8" s="221">
        <v>2</v>
      </c>
      <c r="T8" s="221">
        <v>100</v>
      </c>
      <c r="U8" s="221">
        <v>35</v>
      </c>
      <c r="V8" s="221">
        <v>0</v>
      </c>
      <c r="W8" s="221">
        <v>5</v>
      </c>
      <c r="X8" s="221">
        <v>0</v>
      </c>
      <c r="Y8" s="221">
        <v>0</v>
      </c>
      <c r="Z8" s="221">
        <v>0</v>
      </c>
      <c r="AA8" s="221">
        <v>0</v>
      </c>
      <c r="AB8" s="221">
        <v>0</v>
      </c>
      <c r="AC8" s="221">
        <v>0</v>
      </c>
      <c r="AD8" s="221">
        <v>0</v>
      </c>
      <c r="AE8" s="221">
        <v>0</v>
      </c>
      <c r="AF8" s="221">
        <v>0</v>
      </c>
      <c r="AG8" s="221">
        <v>4700</v>
      </c>
    </row>
    <row r="9" spans="1:33">
      <c r="A9" s="221" t="s">
        <v>242</v>
      </c>
      <c r="B9" s="221" t="s">
        <v>55</v>
      </c>
      <c r="C9" s="221">
        <v>2400</v>
      </c>
      <c r="D9" s="221">
        <v>2500</v>
      </c>
      <c r="E9" s="221">
        <v>650</v>
      </c>
      <c r="F9" s="221">
        <v>2500</v>
      </c>
      <c r="G9" s="221">
        <v>1800</v>
      </c>
      <c r="H9" s="221">
        <v>1900</v>
      </c>
      <c r="I9" s="221">
        <v>2400</v>
      </c>
      <c r="J9" s="221">
        <v>2150</v>
      </c>
      <c r="K9" s="221">
        <v>125</v>
      </c>
      <c r="L9" s="221">
        <v>15500</v>
      </c>
      <c r="M9" s="221">
        <v>1015</v>
      </c>
      <c r="N9" s="221">
        <v>450</v>
      </c>
      <c r="O9" s="221">
        <v>300</v>
      </c>
      <c r="P9" s="221">
        <v>500</v>
      </c>
      <c r="Q9" s="221">
        <v>1075</v>
      </c>
      <c r="R9" s="221">
        <v>400</v>
      </c>
      <c r="S9" s="221">
        <v>475</v>
      </c>
      <c r="T9" s="221">
        <v>580</v>
      </c>
      <c r="U9" s="221">
        <v>30</v>
      </c>
      <c r="V9" s="221">
        <v>0</v>
      </c>
      <c r="W9" s="221">
        <v>60</v>
      </c>
      <c r="X9" s="221">
        <v>8</v>
      </c>
      <c r="Y9" s="221">
        <v>1</v>
      </c>
      <c r="Z9" s="221">
        <v>1</v>
      </c>
      <c r="AA9" s="221">
        <v>50</v>
      </c>
      <c r="AB9" s="221">
        <v>3</v>
      </c>
      <c r="AC9" s="221">
        <v>3</v>
      </c>
      <c r="AD9" s="221">
        <v>0</v>
      </c>
      <c r="AE9" s="221">
        <v>3</v>
      </c>
      <c r="AF9" s="221">
        <v>3</v>
      </c>
      <c r="AG9" s="221">
        <v>53000</v>
      </c>
    </row>
    <row r="10" spans="1:33">
      <c r="A10" s="221" t="s">
        <v>242</v>
      </c>
      <c r="B10" s="221" t="s">
        <v>56</v>
      </c>
      <c r="C10" s="221">
        <v>1200</v>
      </c>
      <c r="D10" s="221">
        <v>1800</v>
      </c>
      <c r="E10" s="221">
        <v>300</v>
      </c>
      <c r="F10" s="221">
        <v>900</v>
      </c>
      <c r="G10" s="221">
        <v>1150</v>
      </c>
      <c r="H10" s="221">
        <v>1600</v>
      </c>
      <c r="I10" s="221">
        <v>1585</v>
      </c>
      <c r="J10" s="221">
        <v>1800</v>
      </c>
      <c r="K10" s="221">
        <v>220</v>
      </c>
      <c r="L10" s="221">
        <v>5500</v>
      </c>
      <c r="M10" s="221">
        <v>2500</v>
      </c>
      <c r="N10" s="221">
        <v>900</v>
      </c>
      <c r="O10" s="221">
        <v>260</v>
      </c>
      <c r="P10" s="221">
        <v>600</v>
      </c>
      <c r="Q10" s="221">
        <v>1080</v>
      </c>
      <c r="R10" s="221">
        <v>700</v>
      </c>
      <c r="S10" s="221">
        <v>750</v>
      </c>
      <c r="T10" s="221">
        <v>1800</v>
      </c>
      <c r="U10" s="221">
        <v>1550</v>
      </c>
      <c r="V10" s="221">
        <v>0</v>
      </c>
      <c r="W10" s="221">
        <v>143</v>
      </c>
      <c r="X10" s="221">
        <v>2</v>
      </c>
      <c r="Y10" s="221">
        <v>2</v>
      </c>
      <c r="Z10" s="221">
        <v>1</v>
      </c>
      <c r="AA10" s="221">
        <v>24</v>
      </c>
      <c r="AB10" s="221">
        <v>4</v>
      </c>
      <c r="AC10" s="221">
        <v>3</v>
      </c>
      <c r="AD10" s="221">
        <v>4</v>
      </c>
      <c r="AE10" s="221">
        <v>12</v>
      </c>
      <c r="AF10" s="221">
        <v>2</v>
      </c>
      <c r="AG10" s="221">
        <v>130000</v>
      </c>
    </row>
    <row r="11" spans="1:33">
      <c r="A11" s="221" t="s">
        <v>242</v>
      </c>
      <c r="B11" s="221" t="s">
        <v>57</v>
      </c>
      <c r="C11" s="221">
        <v>1750</v>
      </c>
      <c r="D11" s="221">
        <v>2400</v>
      </c>
      <c r="E11" s="221">
        <v>670</v>
      </c>
      <c r="F11" s="221">
        <v>2100</v>
      </c>
      <c r="G11" s="221">
        <v>1320</v>
      </c>
      <c r="H11" s="221">
        <v>2500</v>
      </c>
      <c r="I11" s="221">
        <v>985</v>
      </c>
      <c r="J11" s="221">
        <v>2460</v>
      </c>
      <c r="K11" s="221">
        <v>265</v>
      </c>
      <c r="L11" s="221">
        <v>22500</v>
      </c>
      <c r="M11" s="221">
        <v>930</v>
      </c>
      <c r="N11" s="221">
        <v>225</v>
      </c>
      <c r="O11" s="221">
        <v>230</v>
      </c>
      <c r="P11" s="221">
        <v>170</v>
      </c>
      <c r="Q11" s="221">
        <v>1050</v>
      </c>
      <c r="R11" s="221">
        <v>570</v>
      </c>
      <c r="S11" s="221">
        <v>60</v>
      </c>
      <c r="T11" s="221">
        <v>2210</v>
      </c>
      <c r="U11" s="221">
        <v>1200</v>
      </c>
      <c r="V11" s="221">
        <v>0</v>
      </c>
      <c r="W11" s="221">
        <v>40</v>
      </c>
      <c r="X11" s="221">
        <v>6</v>
      </c>
      <c r="Y11" s="221">
        <v>6</v>
      </c>
      <c r="Z11" s="221">
        <v>3</v>
      </c>
      <c r="AA11" s="221">
        <v>46</v>
      </c>
      <c r="AB11" s="221">
        <v>7</v>
      </c>
      <c r="AC11" s="221">
        <v>1</v>
      </c>
      <c r="AD11" s="221">
        <v>15</v>
      </c>
      <c r="AE11" s="221">
        <v>2</v>
      </c>
      <c r="AF11" s="221">
        <v>1</v>
      </c>
      <c r="AG11" s="221">
        <v>54363</v>
      </c>
    </row>
    <row r="12" spans="1:33">
      <c r="A12" s="221" t="s">
        <v>242</v>
      </c>
      <c r="B12" s="221" t="s">
        <v>58</v>
      </c>
      <c r="C12" s="221">
        <v>2400</v>
      </c>
      <c r="D12" s="221">
        <v>3900</v>
      </c>
      <c r="E12" s="221">
        <v>750</v>
      </c>
      <c r="F12" s="221">
        <v>4900</v>
      </c>
      <c r="G12" s="221">
        <v>2400</v>
      </c>
      <c r="H12" s="221">
        <v>3900</v>
      </c>
      <c r="I12" s="221">
        <v>3700</v>
      </c>
      <c r="J12" s="221">
        <v>3100</v>
      </c>
      <c r="K12" s="221">
        <v>175</v>
      </c>
      <c r="L12" s="221">
        <v>34000</v>
      </c>
      <c r="M12" s="221">
        <v>1800</v>
      </c>
      <c r="N12" s="221">
        <v>1240</v>
      </c>
      <c r="O12" s="221">
        <v>235</v>
      </c>
      <c r="P12" s="221">
        <v>1200</v>
      </c>
      <c r="Q12" s="221">
        <v>3000</v>
      </c>
      <c r="R12" s="221">
        <v>1400</v>
      </c>
      <c r="S12" s="221">
        <v>1150</v>
      </c>
      <c r="T12" s="221">
        <v>3100</v>
      </c>
      <c r="U12" s="221">
        <v>700</v>
      </c>
      <c r="V12" s="221">
        <v>0</v>
      </c>
      <c r="W12" s="221">
        <v>100</v>
      </c>
      <c r="X12" s="221">
        <v>2</v>
      </c>
      <c r="Y12" s="221">
        <v>1</v>
      </c>
      <c r="Z12" s="221">
        <v>2</v>
      </c>
      <c r="AA12" s="221">
        <v>85</v>
      </c>
      <c r="AB12" s="221">
        <v>10</v>
      </c>
      <c r="AC12" s="221">
        <v>1</v>
      </c>
      <c r="AD12" s="221">
        <v>1</v>
      </c>
      <c r="AE12" s="221">
        <v>1</v>
      </c>
      <c r="AF12" s="221">
        <v>1</v>
      </c>
      <c r="AG12" s="221">
        <v>204000</v>
      </c>
    </row>
    <row r="13" spans="1:33">
      <c r="A13" s="221" t="s">
        <v>242</v>
      </c>
      <c r="B13" s="221" t="s">
        <v>59</v>
      </c>
      <c r="C13" s="221">
        <v>1100</v>
      </c>
      <c r="D13" s="221">
        <v>1400</v>
      </c>
      <c r="E13" s="221">
        <v>300</v>
      </c>
      <c r="F13" s="221">
        <v>1100</v>
      </c>
      <c r="G13" s="221">
        <v>550</v>
      </c>
      <c r="H13" s="221">
        <v>1110</v>
      </c>
      <c r="I13" s="221">
        <v>420</v>
      </c>
      <c r="J13" s="221">
        <v>1200</v>
      </c>
      <c r="K13" s="221">
        <v>175</v>
      </c>
      <c r="L13" s="221">
        <v>12000</v>
      </c>
      <c r="M13" s="221">
        <v>1000</v>
      </c>
      <c r="N13" s="221">
        <v>350</v>
      </c>
      <c r="O13" s="221">
        <v>160</v>
      </c>
      <c r="P13" s="221">
        <v>450</v>
      </c>
      <c r="Q13" s="221">
        <v>130</v>
      </c>
      <c r="R13" s="221">
        <v>230</v>
      </c>
      <c r="S13" s="221">
        <v>110</v>
      </c>
      <c r="T13" s="221">
        <v>1050</v>
      </c>
      <c r="U13" s="221">
        <v>100</v>
      </c>
      <c r="V13" s="221">
        <v>0</v>
      </c>
      <c r="W13" s="221">
        <v>60</v>
      </c>
      <c r="X13" s="221">
        <v>1</v>
      </c>
      <c r="Y13" s="221">
        <v>0</v>
      </c>
      <c r="Z13" s="221">
        <v>1</v>
      </c>
      <c r="AA13" s="221">
        <v>35</v>
      </c>
      <c r="AB13" s="221">
        <v>2</v>
      </c>
      <c r="AC13" s="221">
        <v>1</v>
      </c>
      <c r="AD13" s="221">
        <v>1</v>
      </c>
      <c r="AE13" s="221">
        <v>1</v>
      </c>
      <c r="AF13" s="221">
        <v>1</v>
      </c>
      <c r="AG13" s="221">
        <v>23000</v>
      </c>
    </row>
    <row r="14" spans="1:33">
      <c r="A14" s="221" t="s">
        <v>242</v>
      </c>
      <c r="B14" s="221" t="s">
        <v>60</v>
      </c>
      <c r="C14" s="221">
        <v>30362</v>
      </c>
      <c r="D14" s="221">
        <v>45038</v>
      </c>
      <c r="E14" s="221">
        <v>4889</v>
      </c>
      <c r="F14" s="221">
        <v>76503</v>
      </c>
      <c r="G14" s="221">
        <v>30460</v>
      </c>
      <c r="H14" s="221">
        <v>78035</v>
      </c>
      <c r="I14" s="221">
        <v>13663</v>
      </c>
      <c r="J14" s="221">
        <v>30782</v>
      </c>
      <c r="K14" s="221">
        <v>4513</v>
      </c>
      <c r="L14" s="221">
        <v>722200</v>
      </c>
      <c r="M14" s="221">
        <v>26629</v>
      </c>
      <c r="N14" s="221">
        <v>14793</v>
      </c>
      <c r="O14" s="221">
        <v>5150</v>
      </c>
      <c r="P14" s="221">
        <v>48378</v>
      </c>
      <c r="Q14" s="221">
        <v>56040</v>
      </c>
      <c r="R14" s="221">
        <v>24587</v>
      </c>
      <c r="S14" s="221">
        <v>46801</v>
      </c>
      <c r="T14" s="221">
        <v>25431</v>
      </c>
      <c r="U14" s="221">
        <v>11770</v>
      </c>
      <c r="V14" s="221">
        <v>0</v>
      </c>
      <c r="W14" s="221">
        <v>1007</v>
      </c>
      <c r="X14" s="221">
        <v>23</v>
      </c>
      <c r="Y14" s="221">
        <v>70</v>
      </c>
      <c r="Z14" s="221">
        <v>28</v>
      </c>
      <c r="AA14" s="221">
        <v>1035</v>
      </c>
      <c r="AB14" s="221">
        <v>357</v>
      </c>
      <c r="AC14" s="221">
        <v>35</v>
      </c>
      <c r="AD14" s="221">
        <v>140</v>
      </c>
      <c r="AE14" s="221">
        <v>75</v>
      </c>
      <c r="AF14" s="221">
        <v>0</v>
      </c>
      <c r="AG14" s="221">
        <v>1274168</v>
      </c>
    </row>
    <row r="15" spans="1:33">
      <c r="A15" s="221" t="s">
        <v>242</v>
      </c>
      <c r="B15" s="221" t="s">
        <v>61</v>
      </c>
      <c r="C15" s="221">
        <v>600</v>
      </c>
      <c r="D15" s="221">
        <v>750</v>
      </c>
      <c r="E15" s="221">
        <v>300</v>
      </c>
      <c r="F15" s="221">
        <v>500</v>
      </c>
      <c r="G15" s="221">
        <v>225</v>
      </c>
      <c r="H15" s="221">
        <v>350</v>
      </c>
      <c r="I15" s="221">
        <v>130</v>
      </c>
      <c r="J15" s="221">
        <v>400</v>
      </c>
      <c r="K15" s="221">
        <v>25</v>
      </c>
      <c r="L15" s="221">
        <v>4000</v>
      </c>
      <c r="M15" s="221">
        <v>250</v>
      </c>
      <c r="N15" s="221">
        <v>125</v>
      </c>
      <c r="O15" s="221">
        <v>100</v>
      </c>
      <c r="P15" s="221">
        <v>50</v>
      </c>
      <c r="Q15" s="221">
        <v>45</v>
      </c>
      <c r="R15" s="221">
        <v>1</v>
      </c>
      <c r="S15" s="221">
        <v>1</v>
      </c>
      <c r="T15" s="221">
        <v>80</v>
      </c>
      <c r="U15" s="221">
        <v>5</v>
      </c>
      <c r="V15" s="221">
        <v>0</v>
      </c>
      <c r="W15" s="221">
        <v>20</v>
      </c>
      <c r="X15" s="221">
        <v>2</v>
      </c>
      <c r="Y15" s="221">
        <v>1</v>
      </c>
      <c r="Z15" s="221">
        <v>1</v>
      </c>
      <c r="AA15" s="221">
        <v>10</v>
      </c>
      <c r="AB15" s="221">
        <v>1</v>
      </c>
      <c r="AC15" s="221">
        <v>1</v>
      </c>
      <c r="AD15" s="221">
        <v>1</v>
      </c>
      <c r="AE15" s="221">
        <v>1</v>
      </c>
      <c r="AF15" s="221">
        <v>1</v>
      </c>
      <c r="AG15" s="221">
        <v>10750</v>
      </c>
    </row>
    <row r="16" spans="1:33">
      <c r="A16" s="221" t="s">
        <v>242</v>
      </c>
      <c r="B16" s="221" t="s">
        <v>62</v>
      </c>
      <c r="C16" s="221">
        <v>260</v>
      </c>
      <c r="D16" s="221">
        <v>231</v>
      </c>
      <c r="E16" s="221">
        <v>43</v>
      </c>
      <c r="F16" s="221">
        <v>185</v>
      </c>
      <c r="G16" s="221">
        <v>106</v>
      </c>
      <c r="H16" s="221">
        <v>146</v>
      </c>
      <c r="I16" s="221">
        <v>91</v>
      </c>
      <c r="J16" s="221">
        <v>358</v>
      </c>
      <c r="K16" s="221">
        <v>34</v>
      </c>
      <c r="L16" s="221">
        <v>2600</v>
      </c>
      <c r="M16" s="221">
        <v>53</v>
      </c>
      <c r="N16" s="221">
        <v>40</v>
      </c>
      <c r="O16" s="221">
        <v>2</v>
      </c>
      <c r="P16" s="221">
        <v>4</v>
      </c>
      <c r="Q16" s="221">
        <v>3</v>
      </c>
      <c r="R16" s="221">
        <v>2</v>
      </c>
      <c r="S16" s="221">
        <v>3</v>
      </c>
      <c r="T16" s="221">
        <v>10</v>
      </c>
      <c r="U16" s="221">
        <v>1</v>
      </c>
      <c r="V16" s="221">
        <v>0</v>
      </c>
      <c r="W16" s="221">
        <v>4</v>
      </c>
      <c r="X16" s="221">
        <v>0</v>
      </c>
      <c r="Y16" s="221">
        <v>0</v>
      </c>
      <c r="Z16" s="221">
        <v>0</v>
      </c>
      <c r="AA16" s="221">
        <v>4</v>
      </c>
      <c r="AB16" s="221">
        <v>0</v>
      </c>
      <c r="AC16" s="221">
        <v>0</v>
      </c>
      <c r="AD16" s="221">
        <v>2</v>
      </c>
      <c r="AE16" s="221">
        <v>2</v>
      </c>
      <c r="AF16" s="221">
        <v>0</v>
      </c>
      <c r="AG16" s="221">
        <v>4334</v>
      </c>
    </row>
    <row r="17" spans="1:33">
      <c r="A17" s="221" t="s">
        <v>242</v>
      </c>
      <c r="B17" s="221" t="s">
        <v>63</v>
      </c>
      <c r="C17" s="221">
        <v>11570</v>
      </c>
      <c r="D17" s="221">
        <v>21514</v>
      </c>
      <c r="E17" s="221">
        <v>3410</v>
      </c>
      <c r="F17" s="221">
        <v>19009</v>
      </c>
      <c r="G17" s="221">
        <v>8295</v>
      </c>
      <c r="H17" s="221">
        <v>20839</v>
      </c>
      <c r="I17" s="221">
        <v>6148</v>
      </c>
      <c r="J17" s="221">
        <v>13672</v>
      </c>
      <c r="K17" s="221">
        <v>1117</v>
      </c>
      <c r="L17" s="221">
        <v>109515</v>
      </c>
      <c r="M17" s="221">
        <v>8185</v>
      </c>
      <c r="N17" s="221">
        <v>2723</v>
      </c>
      <c r="O17" s="221">
        <v>1878</v>
      </c>
      <c r="P17" s="221">
        <v>1957</v>
      </c>
      <c r="Q17" s="221">
        <v>3782</v>
      </c>
      <c r="R17" s="221">
        <v>2284</v>
      </c>
      <c r="S17" s="221">
        <v>567</v>
      </c>
      <c r="T17" s="221">
        <v>6589</v>
      </c>
      <c r="U17" s="221">
        <v>427</v>
      </c>
      <c r="V17" s="221">
        <v>0</v>
      </c>
      <c r="W17" s="221">
        <v>337</v>
      </c>
      <c r="X17" s="221">
        <v>2</v>
      </c>
      <c r="Y17" s="221">
        <v>2</v>
      </c>
      <c r="Z17" s="221">
        <v>5</v>
      </c>
      <c r="AA17" s="221">
        <v>206</v>
      </c>
      <c r="AB17" s="221">
        <v>133</v>
      </c>
      <c r="AC17" s="221">
        <v>14</v>
      </c>
      <c r="AD17" s="221">
        <v>66</v>
      </c>
      <c r="AE17" s="221">
        <v>82</v>
      </c>
      <c r="AF17" s="221">
        <v>7</v>
      </c>
      <c r="AG17" s="221">
        <v>278875</v>
      </c>
    </row>
    <row r="18" spans="1:33">
      <c r="A18" s="221" t="s">
        <v>242</v>
      </c>
      <c r="B18" s="221" t="s">
        <v>64</v>
      </c>
      <c r="C18" s="221">
        <v>6048</v>
      </c>
      <c r="D18" s="221">
        <v>7063</v>
      </c>
      <c r="E18" s="221">
        <v>1569</v>
      </c>
      <c r="F18" s="221">
        <v>3612</v>
      </c>
      <c r="G18" s="221">
        <v>2198</v>
      </c>
      <c r="H18" s="221">
        <v>4185</v>
      </c>
      <c r="I18" s="221">
        <v>3425</v>
      </c>
      <c r="J18" s="221">
        <v>5032</v>
      </c>
      <c r="K18" s="221">
        <v>300</v>
      </c>
      <c r="L18" s="221">
        <v>34098</v>
      </c>
      <c r="M18" s="221">
        <v>6963</v>
      </c>
      <c r="N18" s="221">
        <v>1391</v>
      </c>
      <c r="O18" s="221">
        <v>5782</v>
      </c>
      <c r="P18" s="221">
        <v>503</v>
      </c>
      <c r="Q18" s="221">
        <v>1905</v>
      </c>
      <c r="R18" s="221">
        <v>1440</v>
      </c>
      <c r="S18" s="221">
        <v>2250</v>
      </c>
      <c r="T18" s="221">
        <v>6584</v>
      </c>
      <c r="U18" s="221">
        <v>4538</v>
      </c>
      <c r="V18" s="221">
        <v>0</v>
      </c>
      <c r="W18" s="221">
        <v>670</v>
      </c>
      <c r="X18" s="221">
        <v>30</v>
      </c>
      <c r="Y18" s="221">
        <v>4</v>
      </c>
      <c r="Z18" s="221">
        <v>5</v>
      </c>
      <c r="AA18" s="221">
        <v>50</v>
      </c>
      <c r="AB18" s="221">
        <v>15</v>
      </c>
      <c r="AC18" s="221">
        <v>4</v>
      </c>
      <c r="AD18" s="221">
        <v>16</v>
      </c>
      <c r="AE18" s="221">
        <v>15</v>
      </c>
      <c r="AF18" s="221">
        <v>5</v>
      </c>
      <c r="AG18" s="221">
        <v>117250</v>
      </c>
    </row>
    <row r="19" spans="1:33">
      <c r="A19" s="221" t="s">
        <v>242</v>
      </c>
      <c r="B19" s="221" t="s">
        <v>65</v>
      </c>
      <c r="C19" s="221">
        <v>1100</v>
      </c>
      <c r="D19" s="221">
        <v>1600</v>
      </c>
      <c r="E19" s="221">
        <v>250</v>
      </c>
      <c r="F19" s="221">
        <v>1200</v>
      </c>
      <c r="G19" s="221">
        <v>800</v>
      </c>
      <c r="H19" s="221">
        <v>1100</v>
      </c>
      <c r="I19" s="221">
        <v>700</v>
      </c>
      <c r="J19" s="221">
        <v>1200</v>
      </c>
      <c r="K19" s="221">
        <v>50</v>
      </c>
      <c r="L19" s="221">
        <v>9000</v>
      </c>
      <c r="M19" s="221">
        <v>440</v>
      </c>
      <c r="N19" s="221">
        <v>300</v>
      </c>
      <c r="O19" s="221">
        <v>60</v>
      </c>
      <c r="P19" s="221">
        <v>140</v>
      </c>
      <c r="Q19" s="221">
        <v>900</v>
      </c>
      <c r="R19" s="221">
        <v>350</v>
      </c>
      <c r="S19" s="221">
        <v>160</v>
      </c>
      <c r="T19" s="221">
        <v>900</v>
      </c>
      <c r="U19" s="221">
        <v>200</v>
      </c>
      <c r="V19" s="221">
        <v>0</v>
      </c>
      <c r="W19" s="221">
        <v>40</v>
      </c>
      <c r="X19" s="221">
        <v>1</v>
      </c>
      <c r="Y19" s="221">
        <v>1</v>
      </c>
      <c r="Z19" s="221">
        <v>1</v>
      </c>
      <c r="AA19" s="221">
        <v>15</v>
      </c>
      <c r="AB19" s="221">
        <v>1</v>
      </c>
      <c r="AC19" s="221">
        <v>1</v>
      </c>
      <c r="AD19" s="221">
        <v>3</v>
      </c>
      <c r="AE19" s="221">
        <v>1</v>
      </c>
      <c r="AF19" s="221">
        <v>1</v>
      </c>
      <c r="AG19" s="221">
        <v>24000</v>
      </c>
    </row>
    <row r="20" spans="1:33">
      <c r="A20" s="221" t="s">
        <v>242</v>
      </c>
      <c r="B20" s="221" t="s">
        <v>66</v>
      </c>
      <c r="C20" s="221">
        <v>275</v>
      </c>
      <c r="D20" s="221">
        <v>550</v>
      </c>
      <c r="E20" s="221">
        <v>40</v>
      </c>
      <c r="F20" s="221">
        <v>175</v>
      </c>
      <c r="G20" s="221">
        <v>125</v>
      </c>
      <c r="H20" s="221">
        <v>90</v>
      </c>
      <c r="I20" s="221">
        <v>80</v>
      </c>
      <c r="J20" s="221">
        <v>200</v>
      </c>
      <c r="K20" s="221">
        <v>8</v>
      </c>
      <c r="L20" s="221">
        <v>1200</v>
      </c>
      <c r="M20" s="221">
        <v>200</v>
      </c>
      <c r="N20" s="221">
        <v>175</v>
      </c>
      <c r="O20" s="221">
        <v>35</v>
      </c>
      <c r="P20" s="221">
        <v>100</v>
      </c>
      <c r="Q20" s="221">
        <v>75</v>
      </c>
      <c r="R20" s="221">
        <v>1</v>
      </c>
      <c r="S20" s="221">
        <v>0</v>
      </c>
      <c r="T20" s="221">
        <v>1</v>
      </c>
      <c r="U20" s="221">
        <v>0</v>
      </c>
      <c r="V20" s="221">
        <v>0</v>
      </c>
      <c r="W20" s="221">
        <v>2</v>
      </c>
      <c r="X20" s="221">
        <v>2</v>
      </c>
      <c r="Y20" s="221">
        <v>0</v>
      </c>
      <c r="Z20" s="221">
        <v>1</v>
      </c>
      <c r="AA20" s="221">
        <v>4</v>
      </c>
      <c r="AB20" s="221">
        <v>1</v>
      </c>
      <c r="AC20" s="221">
        <v>0</v>
      </c>
      <c r="AD20" s="221">
        <v>1</v>
      </c>
      <c r="AE20" s="221">
        <v>0</v>
      </c>
      <c r="AF20" s="221">
        <v>0</v>
      </c>
      <c r="AG20" s="221">
        <v>4565</v>
      </c>
    </row>
    <row r="21" spans="1:33">
      <c r="A21" s="221" t="s">
        <v>242</v>
      </c>
      <c r="B21" s="221" t="s">
        <v>67</v>
      </c>
      <c r="C21" s="221">
        <v>587</v>
      </c>
      <c r="D21" s="221">
        <v>625</v>
      </c>
      <c r="E21" s="221">
        <v>123</v>
      </c>
      <c r="F21" s="221">
        <v>1061</v>
      </c>
      <c r="G21" s="221">
        <v>423</v>
      </c>
      <c r="H21" s="221">
        <v>474</v>
      </c>
      <c r="I21" s="221">
        <v>10743</v>
      </c>
      <c r="J21" s="221">
        <v>554</v>
      </c>
      <c r="K21" s="221">
        <v>639</v>
      </c>
      <c r="L21" s="221">
        <v>12</v>
      </c>
      <c r="M21" s="221">
        <v>506</v>
      </c>
      <c r="N21" s="221">
        <v>406</v>
      </c>
      <c r="O21" s="221">
        <v>45</v>
      </c>
      <c r="P21" s="221">
        <v>0</v>
      </c>
      <c r="Q21" s="221">
        <v>189</v>
      </c>
      <c r="R21" s="221">
        <v>14</v>
      </c>
      <c r="S21" s="221">
        <v>0</v>
      </c>
      <c r="T21" s="221">
        <v>100</v>
      </c>
      <c r="U21" s="221">
        <v>191</v>
      </c>
      <c r="V21" s="221">
        <v>0</v>
      </c>
      <c r="W21" s="221">
        <v>0</v>
      </c>
      <c r="X21" s="221">
        <v>0</v>
      </c>
      <c r="Y21" s="221">
        <v>0</v>
      </c>
      <c r="Z21" s="221">
        <v>0</v>
      </c>
      <c r="AA21" s="221">
        <v>0</v>
      </c>
      <c r="AB21" s="221">
        <v>0</v>
      </c>
      <c r="AC21" s="221">
        <v>0</v>
      </c>
      <c r="AD21" s="221">
        <v>0</v>
      </c>
      <c r="AE21" s="221">
        <v>0</v>
      </c>
      <c r="AF21" s="221">
        <v>0</v>
      </c>
      <c r="AG21" s="221">
        <v>20214</v>
      </c>
    </row>
    <row r="22" spans="1:33">
      <c r="A22" s="221" t="s">
        <v>242</v>
      </c>
      <c r="B22" s="221" t="s">
        <v>68</v>
      </c>
      <c r="C22" s="221">
        <v>210</v>
      </c>
      <c r="D22" s="221">
        <v>280</v>
      </c>
      <c r="E22" s="221">
        <v>55</v>
      </c>
      <c r="F22" s="221">
        <v>150</v>
      </c>
      <c r="G22" s="221">
        <v>125</v>
      </c>
      <c r="H22" s="221">
        <v>145</v>
      </c>
      <c r="I22" s="221">
        <v>90</v>
      </c>
      <c r="J22" s="221">
        <v>300</v>
      </c>
      <c r="K22" s="221">
        <v>15</v>
      </c>
      <c r="L22" s="221">
        <v>1000</v>
      </c>
      <c r="M22" s="221">
        <v>85</v>
      </c>
      <c r="N22" s="221">
        <v>50</v>
      </c>
      <c r="O22" s="221">
        <v>15</v>
      </c>
      <c r="P22" s="221">
        <v>85</v>
      </c>
      <c r="Q22" s="221">
        <v>12</v>
      </c>
      <c r="R22" s="221">
        <v>2</v>
      </c>
      <c r="S22" s="221">
        <v>6</v>
      </c>
      <c r="T22" s="221">
        <v>190</v>
      </c>
      <c r="U22" s="221">
        <v>1</v>
      </c>
      <c r="V22" s="221">
        <v>0</v>
      </c>
      <c r="W22" s="221">
        <v>2</v>
      </c>
      <c r="X22" s="221">
        <v>0</v>
      </c>
      <c r="Y22" s="221">
        <v>0</v>
      </c>
      <c r="Z22" s="221">
        <v>0</v>
      </c>
      <c r="AA22" s="221">
        <v>1</v>
      </c>
      <c r="AB22" s="221">
        <v>0</v>
      </c>
      <c r="AC22" s="221">
        <v>1</v>
      </c>
      <c r="AD22" s="221">
        <v>2</v>
      </c>
      <c r="AE22" s="221">
        <v>1</v>
      </c>
      <c r="AF22" s="221">
        <v>0</v>
      </c>
      <c r="AG22" s="221">
        <v>3600</v>
      </c>
    </row>
    <row r="23" spans="1:33">
      <c r="A23" s="221" t="s">
        <v>242</v>
      </c>
      <c r="B23" s="221" t="s">
        <v>69</v>
      </c>
      <c r="C23" s="221">
        <v>140</v>
      </c>
      <c r="D23" s="221">
        <v>343</v>
      </c>
      <c r="E23" s="221">
        <v>23</v>
      </c>
      <c r="F23" s="221">
        <v>199</v>
      </c>
      <c r="G23" s="221">
        <v>54</v>
      </c>
      <c r="H23" s="221">
        <v>79</v>
      </c>
      <c r="I23" s="221">
        <v>58</v>
      </c>
      <c r="J23" s="221">
        <v>102</v>
      </c>
      <c r="K23" s="221">
        <v>4</v>
      </c>
      <c r="L23" s="221">
        <v>4509</v>
      </c>
      <c r="M23" s="221">
        <v>48</v>
      </c>
      <c r="N23" s="221">
        <v>22</v>
      </c>
      <c r="O23" s="221">
        <v>0</v>
      </c>
      <c r="P23" s="221">
        <v>32</v>
      </c>
      <c r="Q23" s="221">
        <v>31</v>
      </c>
      <c r="R23" s="221">
        <v>4</v>
      </c>
      <c r="S23" s="221">
        <v>2</v>
      </c>
      <c r="T23" s="221">
        <v>64</v>
      </c>
      <c r="U23" s="221">
        <v>5</v>
      </c>
      <c r="V23" s="221">
        <v>0</v>
      </c>
      <c r="W23" s="221">
        <v>6</v>
      </c>
      <c r="X23" s="221">
        <v>0</v>
      </c>
      <c r="Y23" s="221">
        <v>0</v>
      </c>
      <c r="Z23" s="221">
        <v>0</v>
      </c>
      <c r="AA23" s="221">
        <v>2</v>
      </c>
      <c r="AB23" s="221">
        <v>1</v>
      </c>
      <c r="AC23" s="221">
        <v>0</v>
      </c>
      <c r="AD23" s="221">
        <v>0</v>
      </c>
      <c r="AE23" s="221">
        <v>1</v>
      </c>
      <c r="AF23" s="221">
        <v>0</v>
      </c>
      <c r="AG23" s="221">
        <v>6618</v>
      </c>
    </row>
    <row r="24" spans="1:33">
      <c r="A24" s="221" t="s">
        <v>242</v>
      </c>
      <c r="B24" s="221" t="s">
        <v>70</v>
      </c>
      <c r="C24" s="221">
        <v>337</v>
      </c>
      <c r="D24" s="221">
        <v>288</v>
      </c>
      <c r="E24" s="221">
        <v>38</v>
      </c>
      <c r="F24" s="221">
        <v>190</v>
      </c>
      <c r="G24" s="221">
        <v>133</v>
      </c>
      <c r="H24" s="221">
        <v>125</v>
      </c>
      <c r="I24" s="221">
        <v>114</v>
      </c>
      <c r="J24" s="221">
        <v>185</v>
      </c>
      <c r="K24" s="221">
        <v>8</v>
      </c>
      <c r="L24" s="221">
        <v>852</v>
      </c>
      <c r="M24" s="221">
        <v>161</v>
      </c>
      <c r="N24" s="221">
        <v>39</v>
      </c>
      <c r="O24" s="221">
        <v>16</v>
      </c>
      <c r="P24" s="221">
        <v>71</v>
      </c>
      <c r="Q24" s="221">
        <v>56</v>
      </c>
      <c r="R24" s="221">
        <v>0</v>
      </c>
      <c r="S24" s="221">
        <v>0</v>
      </c>
      <c r="T24" s="221">
        <v>140</v>
      </c>
      <c r="U24" s="221">
        <v>0</v>
      </c>
      <c r="V24" s="221">
        <v>0</v>
      </c>
      <c r="W24" s="221">
        <v>9</v>
      </c>
      <c r="X24" s="221">
        <v>0</v>
      </c>
      <c r="Y24" s="221">
        <v>0</v>
      </c>
      <c r="Z24" s="221">
        <v>0</v>
      </c>
      <c r="AA24" s="221">
        <v>11</v>
      </c>
      <c r="AB24" s="221">
        <v>0</v>
      </c>
      <c r="AC24" s="221">
        <v>0</v>
      </c>
      <c r="AD24" s="221">
        <v>0</v>
      </c>
      <c r="AE24" s="221">
        <v>0</v>
      </c>
      <c r="AF24" s="221">
        <v>0</v>
      </c>
      <c r="AG24" s="221">
        <v>4000</v>
      </c>
    </row>
    <row r="25" spans="1:33">
      <c r="A25" s="221" t="s">
        <v>242</v>
      </c>
      <c r="B25" s="221" t="s">
        <v>71</v>
      </c>
      <c r="C25" s="221">
        <v>170</v>
      </c>
      <c r="D25" s="221">
        <v>215</v>
      </c>
      <c r="E25" s="221">
        <v>80</v>
      </c>
      <c r="F25" s="221">
        <v>230</v>
      </c>
      <c r="G25" s="221">
        <v>350</v>
      </c>
      <c r="H25" s="221">
        <v>75</v>
      </c>
      <c r="I25" s="221">
        <v>60</v>
      </c>
      <c r="J25" s="221">
        <v>195</v>
      </c>
      <c r="K25" s="221">
        <v>12</v>
      </c>
      <c r="L25" s="221">
        <v>2500</v>
      </c>
      <c r="M25" s="221">
        <v>100</v>
      </c>
      <c r="N25" s="221">
        <v>20</v>
      </c>
      <c r="O25" s="221">
        <v>10</v>
      </c>
      <c r="P25" s="221">
        <v>5</v>
      </c>
      <c r="Q25" s="221">
        <v>24</v>
      </c>
      <c r="R25" s="221">
        <v>10</v>
      </c>
      <c r="S25" s="221">
        <v>10</v>
      </c>
      <c r="T25" s="221">
        <v>8</v>
      </c>
      <c r="U25" s="221">
        <v>24</v>
      </c>
      <c r="V25" s="221">
        <v>0</v>
      </c>
      <c r="W25" s="221">
        <v>15</v>
      </c>
      <c r="X25" s="221">
        <v>1</v>
      </c>
      <c r="Y25" s="221">
        <v>2</v>
      </c>
      <c r="Z25" s="221">
        <v>1</v>
      </c>
      <c r="AA25" s="221">
        <v>5</v>
      </c>
      <c r="AB25" s="221">
        <v>1</v>
      </c>
      <c r="AC25" s="221">
        <v>2</v>
      </c>
      <c r="AD25" s="221">
        <v>1</v>
      </c>
      <c r="AE25" s="221">
        <v>1</v>
      </c>
      <c r="AF25" s="221">
        <v>1</v>
      </c>
      <c r="AG25" s="221">
        <v>7500</v>
      </c>
    </row>
    <row r="26" spans="1:33">
      <c r="A26" s="221" t="s">
        <v>242</v>
      </c>
      <c r="B26" s="221" t="s">
        <v>126</v>
      </c>
      <c r="C26" s="221">
        <v>430</v>
      </c>
      <c r="D26" s="221">
        <v>645</v>
      </c>
      <c r="E26" s="221">
        <v>149</v>
      </c>
      <c r="F26" s="221">
        <v>735</v>
      </c>
      <c r="G26" s="221">
        <v>145</v>
      </c>
      <c r="H26" s="221">
        <v>230</v>
      </c>
      <c r="I26" s="221">
        <v>140</v>
      </c>
      <c r="J26" s="221">
        <v>425</v>
      </c>
      <c r="K26" s="221">
        <v>20</v>
      </c>
      <c r="L26" s="221">
        <v>4550</v>
      </c>
      <c r="M26" s="221">
        <v>220</v>
      </c>
      <c r="N26" s="221">
        <v>80</v>
      </c>
      <c r="O26" s="221">
        <v>45</v>
      </c>
      <c r="P26" s="221">
        <v>40</v>
      </c>
      <c r="Q26" s="221">
        <v>75</v>
      </c>
      <c r="R26" s="221">
        <v>60</v>
      </c>
      <c r="S26" s="221">
        <v>95</v>
      </c>
      <c r="T26" s="221">
        <v>415</v>
      </c>
      <c r="U26" s="221">
        <v>125</v>
      </c>
      <c r="V26" s="221">
        <v>0</v>
      </c>
      <c r="W26" s="221">
        <v>0</v>
      </c>
      <c r="X26" s="221">
        <v>0</v>
      </c>
      <c r="Y26" s="221">
        <v>0</v>
      </c>
      <c r="Z26" s="221">
        <v>0</v>
      </c>
      <c r="AA26" s="221">
        <v>0</v>
      </c>
      <c r="AB26" s="221">
        <v>0</v>
      </c>
      <c r="AC26" s="221">
        <v>0</v>
      </c>
      <c r="AD26" s="221">
        <v>0</v>
      </c>
      <c r="AE26" s="221">
        <v>0</v>
      </c>
      <c r="AF26" s="221">
        <v>0</v>
      </c>
      <c r="AG26" s="221">
        <v>11000</v>
      </c>
    </row>
    <row r="27" spans="1:33">
      <c r="A27" s="221" t="s">
        <v>242</v>
      </c>
      <c r="B27" s="221" t="s">
        <v>72</v>
      </c>
      <c r="C27" s="221">
        <v>760</v>
      </c>
      <c r="D27" s="221">
        <v>1200</v>
      </c>
      <c r="E27" s="221">
        <v>245</v>
      </c>
      <c r="F27" s="221">
        <v>1300</v>
      </c>
      <c r="G27" s="221">
        <v>280</v>
      </c>
      <c r="H27" s="221">
        <v>380</v>
      </c>
      <c r="I27" s="221">
        <v>110</v>
      </c>
      <c r="J27" s="221">
        <v>550</v>
      </c>
      <c r="K27" s="221">
        <v>36</v>
      </c>
      <c r="L27" s="221">
        <v>7000</v>
      </c>
      <c r="M27" s="221">
        <v>120</v>
      </c>
      <c r="N27" s="221">
        <v>150</v>
      </c>
      <c r="O27" s="221">
        <v>30</v>
      </c>
      <c r="P27" s="221">
        <v>15</v>
      </c>
      <c r="Q27" s="221">
        <v>60</v>
      </c>
      <c r="R27" s="221">
        <v>15</v>
      </c>
      <c r="S27" s="221">
        <v>35</v>
      </c>
      <c r="T27" s="221">
        <v>190</v>
      </c>
      <c r="U27" s="221">
        <v>50</v>
      </c>
      <c r="V27" s="221">
        <v>0</v>
      </c>
      <c r="W27" s="221">
        <v>15</v>
      </c>
      <c r="X27" s="221">
        <v>1</v>
      </c>
      <c r="Y27" s="221">
        <v>1</v>
      </c>
      <c r="Z27" s="221">
        <v>1</v>
      </c>
      <c r="AA27" s="221">
        <v>5</v>
      </c>
      <c r="AB27" s="221">
        <v>1</v>
      </c>
      <c r="AC27" s="221">
        <v>20</v>
      </c>
      <c r="AD27" s="221">
        <v>75</v>
      </c>
      <c r="AE27" s="221">
        <v>50</v>
      </c>
      <c r="AF27" s="221">
        <v>1</v>
      </c>
      <c r="AG27" s="221">
        <v>15000</v>
      </c>
    </row>
    <row r="28" spans="1:33">
      <c r="A28" s="221" t="s">
        <v>242</v>
      </c>
      <c r="B28" s="221" t="s">
        <v>73</v>
      </c>
      <c r="C28" s="221">
        <v>2100</v>
      </c>
      <c r="D28" s="221">
        <v>2150</v>
      </c>
      <c r="E28" s="221">
        <v>700</v>
      </c>
      <c r="F28" s="221">
        <v>1500</v>
      </c>
      <c r="G28" s="221">
        <v>1600</v>
      </c>
      <c r="H28" s="221">
        <v>2800</v>
      </c>
      <c r="I28" s="221">
        <v>2600</v>
      </c>
      <c r="J28" s="221">
        <v>2400</v>
      </c>
      <c r="K28" s="221">
        <v>175</v>
      </c>
      <c r="L28" s="221">
        <v>26000</v>
      </c>
      <c r="M28" s="221">
        <v>3800</v>
      </c>
      <c r="N28" s="221">
        <v>700</v>
      </c>
      <c r="O28" s="221">
        <v>250</v>
      </c>
      <c r="P28" s="221">
        <v>300</v>
      </c>
      <c r="Q28" s="221">
        <v>1600</v>
      </c>
      <c r="R28" s="221">
        <v>825</v>
      </c>
      <c r="S28" s="221">
        <v>800</v>
      </c>
      <c r="T28" s="221">
        <v>1200</v>
      </c>
      <c r="U28" s="221">
        <v>666</v>
      </c>
      <c r="V28" s="221">
        <v>0</v>
      </c>
      <c r="W28" s="221">
        <v>100</v>
      </c>
      <c r="X28" s="221">
        <v>2</v>
      </c>
      <c r="Y28" s="221">
        <v>0</v>
      </c>
      <c r="Z28" s="221">
        <v>0</v>
      </c>
      <c r="AA28" s="221">
        <v>20</v>
      </c>
      <c r="AB28" s="221">
        <v>5</v>
      </c>
      <c r="AC28" s="221">
        <v>0</v>
      </c>
      <c r="AD28" s="221">
        <v>5</v>
      </c>
      <c r="AE28" s="221">
        <v>2</v>
      </c>
      <c r="AF28" s="221">
        <v>2</v>
      </c>
      <c r="AG28" s="221">
        <v>70350</v>
      </c>
    </row>
    <row r="29" spans="1:33">
      <c r="A29" s="221" t="s">
        <v>242</v>
      </c>
      <c r="B29" s="221" t="s">
        <v>74</v>
      </c>
      <c r="C29" s="221">
        <v>1062</v>
      </c>
      <c r="D29" s="221">
        <v>1263</v>
      </c>
      <c r="E29" s="221">
        <v>418</v>
      </c>
      <c r="F29" s="221">
        <v>972</v>
      </c>
      <c r="G29" s="221">
        <v>691</v>
      </c>
      <c r="H29" s="221">
        <v>1300</v>
      </c>
      <c r="I29" s="221">
        <v>1130</v>
      </c>
      <c r="J29" s="221">
        <v>1077</v>
      </c>
      <c r="K29" s="221">
        <v>100</v>
      </c>
      <c r="L29" s="221">
        <v>9206</v>
      </c>
      <c r="M29" s="221">
        <v>902</v>
      </c>
      <c r="N29" s="221">
        <v>1629</v>
      </c>
      <c r="O29" s="221">
        <v>1255</v>
      </c>
      <c r="P29" s="221">
        <v>1250</v>
      </c>
      <c r="Q29" s="221">
        <v>394</v>
      </c>
      <c r="R29" s="221">
        <v>204</v>
      </c>
      <c r="S29" s="221">
        <v>211</v>
      </c>
      <c r="T29" s="221">
        <v>1505</v>
      </c>
      <c r="U29" s="221">
        <v>270</v>
      </c>
      <c r="V29" s="221">
        <v>0</v>
      </c>
      <c r="W29" s="221">
        <v>113</v>
      </c>
      <c r="X29" s="221">
        <v>1</v>
      </c>
      <c r="Y29" s="221">
        <v>1</v>
      </c>
      <c r="Z29" s="221">
        <v>2</v>
      </c>
      <c r="AA29" s="221">
        <v>18</v>
      </c>
      <c r="AB29" s="221">
        <v>3</v>
      </c>
      <c r="AC29" s="221">
        <v>1</v>
      </c>
      <c r="AD29" s="221">
        <v>1</v>
      </c>
      <c r="AE29" s="221">
        <v>2</v>
      </c>
      <c r="AF29" s="221">
        <v>2</v>
      </c>
      <c r="AG29" s="221">
        <v>25500</v>
      </c>
    </row>
    <row r="30" spans="1:33">
      <c r="A30" s="221" t="s">
        <v>242</v>
      </c>
      <c r="B30" s="221" t="s">
        <v>75</v>
      </c>
      <c r="C30" s="221">
        <v>18740</v>
      </c>
      <c r="D30" s="221">
        <v>24714</v>
      </c>
      <c r="E30" s="221">
        <v>4735</v>
      </c>
      <c r="F30" s="221">
        <v>32815</v>
      </c>
      <c r="G30" s="221">
        <v>10238</v>
      </c>
      <c r="H30" s="221">
        <v>36073</v>
      </c>
      <c r="I30" s="221">
        <v>10233</v>
      </c>
      <c r="J30" s="221">
        <v>17358</v>
      </c>
      <c r="K30" s="221">
        <v>992</v>
      </c>
      <c r="L30" s="221">
        <v>187899</v>
      </c>
      <c r="M30" s="221">
        <v>15613</v>
      </c>
      <c r="N30" s="221">
        <v>1568</v>
      </c>
      <c r="O30" s="221">
        <v>2631</v>
      </c>
      <c r="P30" s="221">
        <v>1276</v>
      </c>
      <c r="Q30" s="221">
        <v>19198</v>
      </c>
      <c r="R30" s="221">
        <v>13844</v>
      </c>
      <c r="S30" s="221">
        <v>5407</v>
      </c>
      <c r="T30" s="221">
        <v>14447</v>
      </c>
      <c r="U30" s="221">
        <v>631</v>
      </c>
      <c r="V30" s="221">
        <v>0</v>
      </c>
      <c r="W30" s="221">
        <v>998</v>
      </c>
      <c r="X30" s="221">
        <v>19</v>
      </c>
      <c r="Y30" s="221">
        <v>34</v>
      </c>
      <c r="Z30" s="221">
        <v>43</v>
      </c>
      <c r="AA30" s="221">
        <v>214</v>
      </c>
      <c r="AB30" s="221">
        <v>26</v>
      </c>
      <c r="AC30" s="221">
        <v>5</v>
      </c>
      <c r="AD30" s="221">
        <v>126</v>
      </c>
      <c r="AE30" s="221">
        <v>39</v>
      </c>
      <c r="AF30" s="221">
        <v>19</v>
      </c>
      <c r="AG30" s="221">
        <v>357734</v>
      </c>
    </row>
    <row r="31" spans="1:33">
      <c r="A31" s="221" t="s">
        <v>242</v>
      </c>
      <c r="B31" s="221" t="s">
        <v>76</v>
      </c>
      <c r="C31" s="221">
        <v>475</v>
      </c>
      <c r="D31" s="221">
        <v>500</v>
      </c>
      <c r="E31" s="221">
        <v>70</v>
      </c>
      <c r="F31" s="221">
        <v>250</v>
      </c>
      <c r="G31" s="221">
        <v>130</v>
      </c>
      <c r="H31" s="221">
        <v>200</v>
      </c>
      <c r="I31" s="221">
        <v>100</v>
      </c>
      <c r="J31" s="221">
        <v>330</v>
      </c>
      <c r="K31" s="221">
        <v>17</v>
      </c>
      <c r="L31" s="221">
        <v>3450</v>
      </c>
      <c r="M31" s="221">
        <v>250</v>
      </c>
      <c r="N31" s="221">
        <v>70</v>
      </c>
      <c r="O31" s="221">
        <v>25</v>
      </c>
      <c r="P31" s="221">
        <v>43</v>
      </c>
      <c r="Q31" s="221">
        <v>18</v>
      </c>
      <c r="R31" s="221">
        <v>10</v>
      </c>
      <c r="S31" s="221">
        <v>5</v>
      </c>
      <c r="T31" s="221">
        <v>100</v>
      </c>
      <c r="U31" s="221">
        <v>20</v>
      </c>
      <c r="V31" s="221">
        <v>0</v>
      </c>
      <c r="W31" s="221">
        <v>12</v>
      </c>
      <c r="X31" s="221">
        <v>0</v>
      </c>
      <c r="Y31" s="221">
        <v>0</v>
      </c>
      <c r="Z31" s="221">
        <v>0</v>
      </c>
      <c r="AA31" s="221">
        <v>4</v>
      </c>
      <c r="AB31" s="221">
        <v>1</v>
      </c>
      <c r="AC31" s="221">
        <v>0</v>
      </c>
      <c r="AD31" s="221">
        <v>1</v>
      </c>
      <c r="AE31" s="221">
        <v>0</v>
      </c>
      <c r="AF31" s="221">
        <v>0</v>
      </c>
      <c r="AG31" s="221">
        <v>7500</v>
      </c>
    </row>
    <row r="32" spans="1:33">
      <c r="A32" s="221" t="s">
        <v>242</v>
      </c>
      <c r="B32" s="221" t="s">
        <v>77</v>
      </c>
      <c r="C32" s="221">
        <v>1502</v>
      </c>
      <c r="D32" s="221">
        <v>2924</v>
      </c>
      <c r="E32" s="221">
        <v>328</v>
      </c>
      <c r="F32" s="221">
        <v>1378</v>
      </c>
      <c r="G32" s="221">
        <v>1073</v>
      </c>
      <c r="H32" s="221">
        <v>1968</v>
      </c>
      <c r="I32" s="221">
        <v>1487</v>
      </c>
      <c r="J32" s="221">
        <v>1994</v>
      </c>
      <c r="K32" s="221">
        <v>102</v>
      </c>
      <c r="L32" s="221">
        <v>17317</v>
      </c>
      <c r="M32" s="221">
        <v>1590</v>
      </c>
      <c r="N32" s="221">
        <v>218</v>
      </c>
      <c r="O32" s="221">
        <v>1190</v>
      </c>
      <c r="P32" s="221">
        <v>100</v>
      </c>
      <c r="Q32" s="221">
        <v>916</v>
      </c>
      <c r="R32" s="221">
        <v>526</v>
      </c>
      <c r="S32" s="221">
        <v>493</v>
      </c>
      <c r="T32" s="221">
        <v>1755</v>
      </c>
      <c r="U32" s="221">
        <v>1475</v>
      </c>
      <c r="V32" s="221">
        <v>0</v>
      </c>
      <c r="W32" s="221">
        <v>48</v>
      </c>
      <c r="X32" s="221">
        <v>3</v>
      </c>
      <c r="Y32" s="221">
        <v>11</v>
      </c>
      <c r="Z32" s="221">
        <v>2</v>
      </c>
      <c r="AA32" s="221">
        <v>39</v>
      </c>
      <c r="AB32" s="221">
        <v>10</v>
      </c>
      <c r="AC32" s="221">
        <v>2</v>
      </c>
      <c r="AD32" s="221">
        <v>9</v>
      </c>
      <c r="AE32" s="221">
        <v>1</v>
      </c>
      <c r="AF32" s="221">
        <v>0</v>
      </c>
      <c r="AG32" s="221">
        <v>53603</v>
      </c>
    </row>
    <row r="33" spans="1:33">
      <c r="A33" s="221" t="s">
        <v>242</v>
      </c>
      <c r="B33" s="221" t="s">
        <v>78</v>
      </c>
      <c r="C33" s="221">
        <v>597</v>
      </c>
      <c r="D33" s="221">
        <v>506</v>
      </c>
      <c r="E33" s="221">
        <v>130</v>
      </c>
      <c r="F33" s="221">
        <v>419</v>
      </c>
      <c r="G33" s="221">
        <v>756</v>
      </c>
      <c r="H33" s="221">
        <v>640</v>
      </c>
      <c r="I33" s="221">
        <v>288</v>
      </c>
      <c r="J33" s="221">
        <v>215</v>
      </c>
      <c r="K33" s="221">
        <v>137</v>
      </c>
      <c r="L33" s="221">
        <v>0</v>
      </c>
      <c r="M33" s="221">
        <v>245</v>
      </c>
      <c r="N33" s="221">
        <v>42</v>
      </c>
      <c r="O33" s="221">
        <v>13</v>
      </c>
      <c r="P33" s="221">
        <v>44</v>
      </c>
      <c r="Q33" s="221">
        <v>89</v>
      </c>
      <c r="R33" s="221">
        <v>3</v>
      </c>
      <c r="S33" s="221">
        <v>183</v>
      </c>
      <c r="T33" s="221">
        <v>445</v>
      </c>
      <c r="U33" s="221">
        <v>35</v>
      </c>
      <c r="V33" s="221">
        <v>0</v>
      </c>
      <c r="W33" s="221">
        <v>19</v>
      </c>
      <c r="X33" s="221">
        <v>0</v>
      </c>
      <c r="Y33" s="221">
        <v>0</v>
      </c>
      <c r="Z33" s="221">
        <v>0</v>
      </c>
      <c r="AA33" s="221">
        <v>15</v>
      </c>
      <c r="AB33" s="221">
        <v>8</v>
      </c>
      <c r="AC33" s="221">
        <v>0</v>
      </c>
      <c r="AD33" s="221">
        <v>1</v>
      </c>
      <c r="AE33" s="221">
        <v>4261</v>
      </c>
      <c r="AF33" s="221">
        <v>0</v>
      </c>
      <c r="AG33" s="221">
        <v>13490</v>
      </c>
    </row>
    <row r="34" spans="1:33">
      <c r="A34" s="221" t="s">
        <v>242</v>
      </c>
      <c r="B34" s="221" t="s">
        <v>79</v>
      </c>
      <c r="C34" s="221">
        <v>190</v>
      </c>
      <c r="D34" s="221">
        <v>208</v>
      </c>
      <c r="E34" s="221">
        <v>27</v>
      </c>
      <c r="F34" s="221">
        <v>294</v>
      </c>
      <c r="G34" s="221">
        <v>149</v>
      </c>
      <c r="H34" s="221">
        <v>137</v>
      </c>
      <c r="I34" s="221">
        <v>73</v>
      </c>
      <c r="J34" s="221">
        <v>159</v>
      </c>
      <c r="K34" s="221">
        <v>11</v>
      </c>
      <c r="L34" s="221">
        <v>6188</v>
      </c>
      <c r="M34" s="221">
        <v>99</v>
      </c>
      <c r="N34" s="221">
        <v>7</v>
      </c>
      <c r="O34" s="221">
        <v>11</v>
      </c>
      <c r="P34" s="221">
        <v>4</v>
      </c>
      <c r="Q34" s="221">
        <v>13</v>
      </c>
      <c r="R34" s="221">
        <v>90</v>
      </c>
      <c r="S34" s="221">
        <v>2</v>
      </c>
      <c r="T34" s="221">
        <v>200</v>
      </c>
      <c r="U34" s="221">
        <v>9</v>
      </c>
      <c r="V34" s="221">
        <v>0</v>
      </c>
      <c r="W34" s="221">
        <v>0</v>
      </c>
      <c r="X34" s="221">
        <v>0</v>
      </c>
      <c r="Y34" s="221">
        <v>0</v>
      </c>
      <c r="Z34" s="221">
        <v>0</v>
      </c>
      <c r="AA34" s="221">
        <v>4</v>
      </c>
      <c r="AB34" s="221">
        <v>0</v>
      </c>
      <c r="AC34" s="221">
        <v>0</v>
      </c>
      <c r="AD34" s="221">
        <v>0</v>
      </c>
      <c r="AE34" s="221">
        <v>0</v>
      </c>
      <c r="AF34" s="221">
        <v>0</v>
      </c>
      <c r="AG34" s="221">
        <v>7727</v>
      </c>
    </row>
    <row r="35" spans="1:33">
      <c r="A35" s="221" t="s">
        <v>242</v>
      </c>
      <c r="B35" s="221" t="s">
        <v>80</v>
      </c>
      <c r="C35" s="221">
        <v>60</v>
      </c>
      <c r="D35" s="221">
        <v>102</v>
      </c>
      <c r="E35" s="221">
        <v>8</v>
      </c>
      <c r="F35" s="221">
        <v>60</v>
      </c>
      <c r="G35" s="221">
        <v>52</v>
      </c>
      <c r="H35" s="221">
        <v>85</v>
      </c>
      <c r="I35" s="221">
        <v>41</v>
      </c>
      <c r="J35" s="221">
        <v>125</v>
      </c>
      <c r="K35" s="221">
        <v>5</v>
      </c>
      <c r="L35" s="221">
        <v>550</v>
      </c>
      <c r="M35" s="221">
        <v>65</v>
      </c>
      <c r="N35" s="221">
        <v>14</v>
      </c>
      <c r="O35" s="221">
        <v>7</v>
      </c>
      <c r="P35" s="221">
        <v>10</v>
      </c>
      <c r="Q35" s="221">
        <v>4</v>
      </c>
      <c r="R35" s="221">
        <v>15</v>
      </c>
      <c r="S35" s="221">
        <v>1</v>
      </c>
      <c r="T35" s="221">
        <v>35</v>
      </c>
      <c r="U35" s="221">
        <v>1</v>
      </c>
      <c r="V35" s="221">
        <v>0</v>
      </c>
      <c r="W35" s="221">
        <v>4</v>
      </c>
      <c r="X35" s="221">
        <v>1</v>
      </c>
      <c r="Y35" s="221">
        <v>1</v>
      </c>
      <c r="Z35" s="221">
        <v>1</v>
      </c>
      <c r="AA35" s="221">
        <v>1</v>
      </c>
      <c r="AB35" s="221">
        <v>1</v>
      </c>
      <c r="AC35" s="221">
        <v>1</v>
      </c>
      <c r="AD35" s="221">
        <v>2</v>
      </c>
      <c r="AE35" s="221">
        <v>1</v>
      </c>
      <c r="AF35" s="221">
        <v>1</v>
      </c>
      <c r="AG35" s="221">
        <v>1300</v>
      </c>
    </row>
    <row r="36" spans="1:33">
      <c r="A36" s="221" t="s">
        <v>242</v>
      </c>
      <c r="B36" s="221" t="s">
        <v>81</v>
      </c>
      <c r="C36" s="221">
        <v>3200</v>
      </c>
      <c r="D36" s="221">
        <v>3200</v>
      </c>
      <c r="E36" s="221">
        <v>900</v>
      </c>
      <c r="F36" s="221">
        <v>4050</v>
      </c>
      <c r="G36" s="221">
        <v>2400</v>
      </c>
      <c r="H36" s="221">
        <v>4100</v>
      </c>
      <c r="I36" s="221">
        <v>2550</v>
      </c>
      <c r="J36" s="221">
        <v>3650</v>
      </c>
      <c r="K36" s="221">
        <v>230</v>
      </c>
      <c r="L36" s="221">
        <v>39000</v>
      </c>
      <c r="M36" s="221">
        <v>1200</v>
      </c>
      <c r="N36" s="221">
        <v>760</v>
      </c>
      <c r="O36" s="221">
        <v>320</v>
      </c>
      <c r="P36" s="221">
        <v>515</v>
      </c>
      <c r="Q36" s="221">
        <v>2750</v>
      </c>
      <c r="R36" s="221">
        <v>1650</v>
      </c>
      <c r="S36" s="221">
        <v>625</v>
      </c>
      <c r="T36" s="221">
        <v>3900</v>
      </c>
      <c r="U36" s="221">
        <v>1100</v>
      </c>
      <c r="V36" s="221">
        <v>0</v>
      </c>
      <c r="W36" s="221">
        <v>160</v>
      </c>
      <c r="X36" s="221">
        <v>3</v>
      </c>
      <c r="Y36" s="221">
        <v>0</v>
      </c>
      <c r="Z36" s="221">
        <v>2</v>
      </c>
      <c r="AA36" s="221">
        <v>60</v>
      </c>
      <c r="AB36" s="221">
        <v>2</v>
      </c>
      <c r="AC36" s="221">
        <v>0</v>
      </c>
      <c r="AD36" s="221">
        <v>10</v>
      </c>
      <c r="AE36" s="221">
        <v>10</v>
      </c>
      <c r="AF36" s="221">
        <v>10</v>
      </c>
      <c r="AG36" s="221">
        <v>341500</v>
      </c>
    </row>
    <row r="37" spans="1:33">
      <c r="A37" s="221" t="s">
        <v>242</v>
      </c>
      <c r="B37" s="221" t="s">
        <v>82</v>
      </c>
      <c r="C37" s="221">
        <v>5700</v>
      </c>
      <c r="D37" s="221">
        <v>15000</v>
      </c>
      <c r="E37" s="221">
        <v>2250</v>
      </c>
      <c r="F37" s="221">
        <v>9200</v>
      </c>
      <c r="G37" s="221">
        <v>5000</v>
      </c>
      <c r="H37" s="221">
        <v>11000</v>
      </c>
      <c r="I37" s="221">
        <v>6600</v>
      </c>
      <c r="J37" s="221">
        <v>8600</v>
      </c>
      <c r="K37" s="221">
        <v>450</v>
      </c>
      <c r="L37" s="221">
        <v>88000</v>
      </c>
      <c r="M37" s="221">
        <v>19000</v>
      </c>
      <c r="N37" s="221">
        <v>3700</v>
      </c>
      <c r="O37" s="221">
        <v>615</v>
      </c>
      <c r="P37" s="221">
        <v>3200</v>
      </c>
      <c r="Q37" s="221">
        <v>7000</v>
      </c>
      <c r="R37" s="221">
        <v>4700</v>
      </c>
      <c r="S37" s="221">
        <v>3500</v>
      </c>
      <c r="T37" s="221">
        <v>7800</v>
      </c>
      <c r="U37" s="221">
        <v>2000</v>
      </c>
      <c r="V37" s="221">
        <v>0</v>
      </c>
      <c r="W37" s="221">
        <v>225</v>
      </c>
      <c r="X37" s="221">
        <v>15</v>
      </c>
      <c r="Y37" s="221">
        <v>5</v>
      </c>
      <c r="Z37" s="221">
        <v>10</v>
      </c>
      <c r="AA37" s="221">
        <v>170</v>
      </c>
      <c r="AB37" s="221">
        <v>25</v>
      </c>
      <c r="AC37" s="221">
        <v>2</v>
      </c>
      <c r="AD37" s="221">
        <v>35</v>
      </c>
      <c r="AE37" s="221">
        <v>10</v>
      </c>
      <c r="AF37" s="221">
        <v>0</v>
      </c>
      <c r="AG37" s="221">
        <v>230000</v>
      </c>
    </row>
    <row r="38" spans="1:33">
      <c r="A38" s="221" t="s">
        <v>242</v>
      </c>
      <c r="B38" s="221" t="s">
        <v>83</v>
      </c>
      <c r="C38" s="221">
        <v>4046</v>
      </c>
      <c r="D38" s="221">
        <v>3701</v>
      </c>
      <c r="E38" s="221">
        <v>848</v>
      </c>
      <c r="F38" s="221">
        <v>3007</v>
      </c>
      <c r="G38" s="221">
        <v>3166</v>
      </c>
      <c r="H38" s="221">
        <v>6007</v>
      </c>
      <c r="I38" s="221">
        <v>2499</v>
      </c>
      <c r="J38" s="221">
        <v>4011</v>
      </c>
      <c r="K38" s="221">
        <v>126</v>
      </c>
      <c r="L38" s="221">
        <v>36000</v>
      </c>
      <c r="M38" s="221">
        <v>856</v>
      </c>
      <c r="N38" s="221">
        <v>312</v>
      </c>
      <c r="O38" s="221">
        <v>4276</v>
      </c>
      <c r="P38" s="221">
        <v>303</v>
      </c>
      <c r="Q38" s="221">
        <v>2046</v>
      </c>
      <c r="R38" s="221">
        <v>2283</v>
      </c>
      <c r="S38" s="221">
        <v>1617</v>
      </c>
      <c r="T38" s="221">
        <v>4797</v>
      </c>
      <c r="U38" s="221">
        <v>2306</v>
      </c>
      <c r="V38" s="221">
        <v>0</v>
      </c>
      <c r="W38" s="221">
        <v>319</v>
      </c>
      <c r="X38" s="221">
        <v>8</v>
      </c>
      <c r="Y38" s="221">
        <v>24</v>
      </c>
      <c r="Z38" s="221">
        <v>5</v>
      </c>
      <c r="AA38" s="221">
        <v>436</v>
      </c>
      <c r="AB38" s="221">
        <v>6</v>
      </c>
      <c r="AC38" s="221">
        <v>1</v>
      </c>
      <c r="AD38" s="221">
        <v>11</v>
      </c>
      <c r="AE38" s="221">
        <v>12</v>
      </c>
      <c r="AF38" s="221">
        <v>3</v>
      </c>
      <c r="AG38" s="221">
        <v>119000</v>
      </c>
    </row>
    <row r="39" spans="1:33">
      <c r="A39" s="221" t="s">
        <v>242</v>
      </c>
      <c r="B39" s="221" t="s">
        <v>84</v>
      </c>
      <c r="C39" s="221">
        <v>675</v>
      </c>
      <c r="D39" s="221">
        <v>800</v>
      </c>
      <c r="E39" s="221">
        <v>100</v>
      </c>
      <c r="F39" s="221">
        <v>600</v>
      </c>
      <c r="G39" s="221">
        <v>275</v>
      </c>
      <c r="H39" s="221">
        <v>440</v>
      </c>
      <c r="I39" s="221">
        <v>245</v>
      </c>
      <c r="J39" s="221">
        <v>670</v>
      </c>
      <c r="K39" s="221">
        <v>15</v>
      </c>
      <c r="L39" s="221">
        <v>3700</v>
      </c>
      <c r="M39" s="221">
        <v>600</v>
      </c>
      <c r="N39" s="221">
        <v>215</v>
      </c>
      <c r="O39" s="221">
        <v>215</v>
      </c>
      <c r="P39" s="221">
        <v>55</v>
      </c>
      <c r="Q39" s="221">
        <v>205</v>
      </c>
      <c r="R39" s="221">
        <v>250</v>
      </c>
      <c r="S39" s="221">
        <v>65</v>
      </c>
      <c r="T39" s="221">
        <v>580</v>
      </c>
      <c r="U39" s="221">
        <v>75</v>
      </c>
      <c r="V39" s="221">
        <v>0</v>
      </c>
      <c r="W39" s="221">
        <v>30</v>
      </c>
      <c r="X39" s="221">
        <v>5</v>
      </c>
      <c r="Y39" s="221">
        <v>3</v>
      </c>
      <c r="Z39" s="221">
        <v>2</v>
      </c>
      <c r="AA39" s="221">
        <v>10</v>
      </c>
      <c r="AB39" s="221">
        <v>2</v>
      </c>
      <c r="AC39" s="221">
        <v>3</v>
      </c>
      <c r="AD39" s="221">
        <v>11</v>
      </c>
      <c r="AE39" s="221">
        <v>1</v>
      </c>
      <c r="AF39" s="221">
        <v>0</v>
      </c>
      <c r="AG39" s="221">
        <v>9822</v>
      </c>
    </row>
    <row r="40" spans="1:33">
      <c r="A40" s="221" t="s">
        <v>242</v>
      </c>
      <c r="B40" s="221" t="s">
        <v>85</v>
      </c>
      <c r="C40" s="221">
        <v>105</v>
      </c>
      <c r="D40" s="221">
        <v>158</v>
      </c>
      <c r="E40" s="221">
        <v>35</v>
      </c>
      <c r="F40" s="221">
        <v>87</v>
      </c>
      <c r="G40" s="221">
        <v>35</v>
      </c>
      <c r="H40" s="221">
        <v>57</v>
      </c>
      <c r="I40" s="221">
        <v>39</v>
      </c>
      <c r="J40" s="221">
        <v>151</v>
      </c>
      <c r="K40" s="221">
        <v>1</v>
      </c>
      <c r="L40" s="221">
        <v>700</v>
      </c>
      <c r="M40" s="221">
        <v>126</v>
      </c>
      <c r="N40" s="221">
        <v>39</v>
      </c>
      <c r="O40" s="221">
        <v>12</v>
      </c>
      <c r="P40" s="221">
        <v>40</v>
      </c>
      <c r="Q40" s="221">
        <v>8</v>
      </c>
      <c r="R40" s="221">
        <v>1</v>
      </c>
      <c r="S40" s="221">
        <v>10</v>
      </c>
      <c r="T40" s="221">
        <v>64</v>
      </c>
      <c r="U40" s="221">
        <v>0</v>
      </c>
      <c r="V40" s="221">
        <v>0</v>
      </c>
      <c r="W40" s="221">
        <v>4</v>
      </c>
      <c r="X40" s="221">
        <v>0</v>
      </c>
      <c r="Y40" s="221">
        <v>0</v>
      </c>
      <c r="Z40" s="221">
        <v>0</v>
      </c>
      <c r="AA40" s="221">
        <v>4</v>
      </c>
      <c r="AB40" s="221">
        <v>0</v>
      </c>
      <c r="AC40" s="221">
        <v>0</v>
      </c>
      <c r="AD40" s="221">
        <v>0</v>
      </c>
      <c r="AE40" s="221">
        <v>0</v>
      </c>
      <c r="AF40" s="221">
        <v>0</v>
      </c>
      <c r="AG40" s="221">
        <v>2500</v>
      </c>
    </row>
    <row r="41" spans="1:33">
      <c r="A41" s="221" t="s">
        <v>242</v>
      </c>
      <c r="B41" s="221" t="s">
        <v>86</v>
      </c>
      <c r="C41" s="221">
        <v>350</v>
      </c>
      <c r="D41" s="221">
        <v>420</v>
      </c>
      <c r="E41" s="221">
        <v>130</v>
      </c>
      <c r="F41" s="221">
        <v>470</v>
      </c>
      <c r="G41" s="221">
        <v>120</v>
      </c>
      <c r="H41" s="221">
        <v>210</v>
      </c>
      <c r="I41" s="221">
        <v>110</v>
      </c>
      <c r="J41" s="221">
        <v>300</v>
      </c>
      <c r="K41" s="221">
        <v>8</v>
      </c>
      <c r="L41" s="221">
        <v>9900</v>
      </c>
      <c r="M41" s="221">
        <v>330</v>
      </c>
      <c r="N41" s="221">
        <v>62</v>
      </c>
      <c r="O41" s="221">
        <v>24</v>
      </c>
      <c r="P41" s="221">
        <v>60</v>
      </c>
      <c r="Q41" s="221">
        <v>8</v>
      </c>
      <c r="R41" s="221">
        <v>3</v>
      </c>
      <c r="S41" s="221">
        <v>1</v>
      </c>
      <c r="T41" s="221">
        <v>290</v>
      </c>
      <c r="U41" s="221">
        <v>1</v>
      </c>
      <c r="V41" s="221">
        <v>0</v>
      </c>
      <c r="W41" s="221">
        <v>8</v>
      </c>
      <c r="X41" s="221">
        <v>1</v>
      </c>
      <c r="Y41" s="221">
        <v>1</v>
      </c>
      <c r="Z41" s="221">
        <v>1</v>
      </c>
      <c r="AA41" s="221">
        <v>1</v>
      </c>
      <c r="AB41" s="221">
        <v>1</v>
      </c>
      <c r="AC41" s="221">
        <v>1</v>
      </c>
      <c r="AD41" s="221">
        <v>1</v>
      </c>
      <c r="AE41" s="221">
        <v>1</v>
      </c>
      <c r="AF41" s="221">
        <v>1</v>
      </c>
      <c r="AG41" s="221">
        <v>15900</v>
      </c>
    </row>
    <row r="42" spans="1:33">
      <c r="A42" s="221" t="s">
        <v>242</v>
      </c>
      <c r="B42" s="221" t="s">
        <v>87</v>
      </c>
      <c r="C42" s="221">
        <v>4500</v>
      </c>
      <c r="D42" s="221">
        <v>5500</v>
      </c>
      <c r="E42" s="221">
        <v>1000</v>
      </c>
      <c r="F42" s="221">
        <v>5100</v>
      </c>
      <c r="G42" s="221">
        <v>2000</v>
      </c>
      <c r="H42" s="221">
        <v>5000</v>
      </c>
      <c r="I42" s="221">
        <v>3200</v>
      </c>
      <c r="J42" s="221">
        <v>4000</v>
      </c>
      <c r="K42" s="221">
        <v>700</v>
      </c>
      <c r="L42" s="221">
        <v>33000</v>
      </c>
      <c r="M42" s="221">
        <v>4400</v>
      </c>
      <c r="N42" s="221">
        <v>750</v>
      </c>
      <c r="O42" s="221">
        <v>1200</v>
      </c>
      <c r="P42" s="221">
        <v>1100</v>
      </c>
      <c r="Q42" s="221">
        <v>2400</v>
      </c>
      <c r="R42" s="221">
        <v>2000</v>
      </c>
      <c r="S42" s="221">
        <v>1400</v>
      </c>
      <c r="T42" s="221">
        <v>5500</v>
      </c>
      <c r="U42" s="221">
        <v>1500</v>
      </c>
      <c r="V42" s="221">
        <v>0</v>
      </c>
      <c r="W42" s="221">
        <v>250</v>
      </c>
      <c r="X42" s="221">
        <v>15</v>
      </c>
      <c r="Y42" s="221">
        <v>15</v>
      </c>
      <c r="Z42" s="221">
        <v>10</v>
      </c>
      <c r="AA42" s="221">
        <v>75</v>
      </c>
      <c r="AB42" s="221">
        <v>10</v>
      </c>
      <c r="AC42" s="221">
        <v>0</v>
      </c>
      <c r="AD42" s="221">
        <v>15</v>
      </c>
      <c r="AE42" s="221">
        <v>10</v>
      </c>
      <c r="AF42" s="221">
        <v>0</v>
      </c>
      <c r="AG42" s="221">
        <v>110000</v>
      </c>
    </row>
    <row r="43" spans="1:33">
      <c r="A43" s="221" t="s">
        <v>242</v>
      </c>
      <c r="B43" s="221" t="s">
        <v>88</v>
      </c>
      <c r="C43" s="221">
        <v>4843</v>
      </c>
      <c r="D43" s="221">
        <v>5293</v>
      </c>
      <c r="E43" s="221">
        <v>1156</v>
      </c>
      <c r="F43" s="221">
        <v>4311</v>
      </c>
      <c r="G43" s="221">
        <v>3168</v>
      </c>
      <c r="H43" s="221">
        <v>4612</v>
      </c>
      <c r="I43" s="221">
        <v>4915</v>
      </c>
      <c r="J43" s="221">
        <v>4820</v>
      </c>
      <c r="K43" s="221">
        <v>297</v>
      </c>
      <c r="L43" s="221">
        <v>28929</v>
      </c>
      <c r="M43" s="221">
        <v>5670</v>
      </c>
      <c r="N43" s="221">
        <v>1403</v>
      </c>
      <c r="O43" s="221">
        <v>1105</v>
      </c>
      <c r="P43" s="221">
        <v>1445</v>
      </c>
      <c r="Q43" s="221">
        <v>2540</v>
      </c>
      <c r="R43" s="221">
        <v>1693</v>
      </c>
      <c r="S43" s="221">
        <v>791</v>
      </c>
      <c r="T43" s="221">
        <v>5953</v>
      </c>
      <c r="U43" s="221">
        <v>1430</v>
      </c>
      <c r="V43" s="221">
        <v>0</v>
      </c>
      <c r="W43" s="221">
        <v>321</v>
      </c>
      <c r="X43" s="221">
        <v>13</v>
      </c>
      <c r="Y43" s="221">
        <v>1</v>
      </c>
      <c r="Z43" s="221">
        <v>6</v>
      </c>
      <c r="AA43" s="221">
        <v>67</v>
      </c>
      <c r="AB43" s="221">
        <v>12</v>
      </c>
      <c r="AC43" s="221">
        <v>2</v>
      </c>
      <c r="AD43" s="221">
        <v>24</v>
      </c>
      <c r="AE43" s="221">
        <v>19</v>
      </c>
      <c r="AF43" s="221">
        <v>4</v>
      </c>
      <c r="AG43" s="221">
        <v>400522</v>
      </c>
    </row>
    <row r="44" spans="1:33">
      <c r="A44" s="221" t="s">
        <v>242</v>
      </c>
      <c r="B44" s="221" t="s">
        <v>89</v>
      </c>
      <c r="C44" s="221">
        <v>1640</v>
      </c>
      <c r="D44" s="221">
        <v>3214</v>
      </c>
      <c r="E44" s="221">
        <v>417</v>
      </c>
      <c r="F44" s="221">
        <v>3008</v>
      </c>
      <c r="G44" s="221">
        <v>1498</v>
      </c>
      <c r="H44" s="221">
        <v>1717</v>
      </c>
      <c r="I44" s="221">
        <v>1460</v>
      </c>
      <c r="J44" s="221">
        <v>1523</v>
      </c>
      <c r="K44" s="221">
        <v>147</v>
      </c>
      <c r="L44" s="221">
        <v>24269</v>
      </c>
      <c r="M44" s="221">
        <v>1578</v>
      </c>
      <c r="N44" s="221">
        <v>288</v>
      </c>
      <c r="O44" s="221">
        <v>748</v>
      </c>
      <c r="P44" s="221">
        <v>194</v>
      </c>
      <c r="Q44" s="221">
        <v>874</v>
      </c>
      <c r="R44" s="221">
        <v>497</v>
      </c>
      <c r="S44" s="221">
        <v>450</v>
      </c>
      <c r="T44" s="221">
        <v>1319</v>
      </c>
      <c r="U44" s="221">
        <v>70</v>
      </c>
      <c r="V44" s="221">
        <v>0</v>
      </c>
      <c r="W44" s="221">
        <v>102</v>
      </c>
      <c r="X44" s="221">
        <v>6</v>
      </c>
      <c r="Y44" s="221">
        <v>14</v>
      </c>
      <c r="Z44" s="221">
        <v>0</v>
      </c>
      <c r="AA44" s="221">
        <v>50</v>
      </c>
      <c r="AB44" s="221">
        <v>14</v>
      </c>
      <c r="AC44" s="221">
        <v>0</v>
      </c>
      <c r="AD44" s="221">
        <v>18</v>
      </c>
      <c r="AE44" s="221">
        <v>1</v>
      </c>
      <c r="AF44" s="221">
        <v>0</v>
      </c>
      <c r="AG44" s="221">
        <v>63364</v>
      </c>
    </row>
    <row r="45" spans="1:33">
      <c r="A45" s="221" t="s">
        <v>242</v>
      </c>
      <c r="B45" s="221" t="s">
        <v>90</v>
      </c>
      <c r="C45" s="221">
        <v>1400</v>
      </c>
      <c r="D45" s="221">
        <v>3400</v>
      </c>
      <c r="E45" s="221">
        <v>175</v>
      </c>
      <c r="F45" s="221">
        <v>900</v>
      </c>
      <c r="G45" s="221">
        <v>860</v>
      </c>
      <c r="H45" s="221">
        <v>1150</v>
      </c>
      <c r="I45" s="221">
        <v>550</v>
      </c>
      <c r="J45" s="221">
        <v>1450</v>
      </c>
      <c r="K45" s="221">
        <v>85</v>
      </c>
      <c r="L45" s="221">
        <v>26500</v>
      </c>
      <c r="M45" s="221">
        <v>700</v>
      </c>
      <c r="N45" s="221">
        <v>230</v>
      </c>
      <c r="O45" s="221">
        <v>200</v>
      </c>
      <c r="P45" s="221">
        <v>80</v>
      </c>
      <c r="Q45" s="221">
        <v>700</v>
      </c>
      <c r="R45" s="221">
        <v>100</v>
      </c>
      <c r="S45" s="221">
        <v>70</v>
      </c>
      <c r="T45" s="221">
        <v>280</v>
      </c>
      <c r="U45" s="221">
        <v>250</v>
      </c>
      <c r="V45" s="221">
        <v>0</v>
      </c>
      <c r="W45" s="221">
        <v>85</v>
      </c>
      <c r="X45" s="221">
        <v>5</v>
      </c>
      <c r="Y45" s="221">
        <v>1</v>
      </c>
      <c r="Z45" s="221">
        <v>1</v>
      </c>
      <c r="AA45" s="221">
        <v>45</v>
      </c>
      <c r="AB45" s="221">
        <v>3</v>
      </c>
      <c r="AC45" s="221">
        <v>3</v>
      </c>
      <c r="AD45" s="221">
        <v>1</v>
      </c>
      <c r="AE45" s="221">
        <v>1</v>
      </c>
      <c r="AF45" s="221">
        <v>3</v>
      </c>
      <c r="AG45" s="221">
        <v>49000</v>
      </c>
    </row>
    <row r="46" spans="1:33">
      <c r="A46" s="221" t="s">
        <v>242</v>
      </c>
      <c r="B46" s="221" t="s">
        <v>91</v>
      </c>
      <c r="C46" s="221">
        <v>865</v>
      </c>
      <c r="D46" s="221">
        <v>1550</v>
      </c>
      <c r="E46" s="221">
        <v>170</v>
      </c>
      <c r="F46" s="221">
        <v>1500</v>
      </c>
      <c r="G46" s="221">
        <v>500</v>
      </c>
      <c r="H46" s="221">
        <v>750</v>
      </c>
      <c r="I46" s="221">
        <v>475</v>
      </c>
      <c r="J46" s="221">
        <v>1175</v>
      </c>
      <c r="K46" s="221">
        <v>49</v>
      </c>
      <c r="L46" s="221">
        <v>9000</v>
      </c>
      <c r="M46" s="221">
        <v>450</v>
      </c>
      <c r="N46" s="221">
        <v>700</v>
      </c>
      <c r="O46" s="221">
        <v>60</v>
      </c>
      <c r="P46" s="221">
        <v>950</v>
      </c>
      <c r="Q46" s="221">
        <v>475</v>
      </c>
      <c r="R46" s="221">
        <v>320</v>
      </c>
      <c r="S46" s="221">
        <v>80</v>
      </c>
      <c r="T46" s="221">
        <v>900</v>
      </c>
      <c r="U46" s="221">
        <v>320</v>
      </c>
      <c r="V46" s="221">
        <v>0</v>
      </c>
      <c r="W46" s="221">
        <v>60</v>
      </c>
      <c r="X46" s="221">
        <v>1</v>
      </c>
      <c r="Y46" s="221">
        <v>1</v>
      </c>
      <c r="Z46" s="221">
        <v>1</v>
      </c>
      <c r="AA46" s="221">
        <v>7</v>
      </c>
      <c r="AB46" s="221">
        <v>1</v>
      </c>
      <c r="AC46" s="221">
        <v>0</v>
      </c>
      <c r="AD46" s="221">
        <v>3</v>
      </c>
      <c r="AE46" s="221">
        <v>0</v>
      </c>
      <c r="AF46" s="221">
        <v>0</v>
      </c>
      <c r="AG46" s="221">
        <v>22500</v>
      </c>
    </row>
    <row r="47" spans="1:33">
      <c r="A47" s="221" t="s">
        <v>242</v>
      </c>
      <c r="B47" s="221" t="s">
        <v>92</v>
      </c>
      <c r="C47" s="221">
        <v>3000</v>
      </c>
      <c r="D47" s="221">
        <v>4800</v>
      </c>
      <c r="E47" s="221">
        <v>900</v>
      </c>
      <c r="F47" s="221">
        <v>3400</v>
      </c>
      <c r="G47" s="221">
        <v>1650</v>
      </c>
      <c r="H47" s="221">
        <v>3000</v>
      </c>
      <c r="I47" s="221">
        <v>1650</v>
      </c>
      <c r="J47" s="221">
        <v>3400</v>
      </c>
      <c r="K47" s="221">
        <v>350</v>
      </c>
      <c r="L47" s="221">
        <v>24800</v>
      </c>
      <c r="M47" s="221">
        <v>4300</v>
      </c>
      <c r="N47" s="221">
        <v>2000</v>
      </c>
      <c r="O47" s="221">
        <v>650</v>
      </c>
      <c r="P47" s="221">
        <v>980</v>
      </c>
      <c r="Q47" s="221">
        <v>1800</v>
      </c>
      <c r="R47" s="221">
        <v>1500</v>
      </c>
      <c r="S47" s="221">
        <v>375</v>
      </c>
      <c r="T47" s="221">
        <v>2000</v>
      </c>
      <c r="U47" s="221">
        <v>285</v>
      </c>
      <c r="V47" s="221">
        <v>0</v>
      </c>
      <c r="W47" s="221">
        <v>95</v>
      </c>
      <c r="X47" s="221">
        <v>5</v>
      </c>
      <c r="Y47" s="221">
        <v>1</v>
      </c>
      <c r="Z47" s="221">
        <v>1</v>
      </c>
      <c r="AA47" s="221">
        <v>50</v>
      </c>
      <c r="AB47" s="221">
        <v>10</v>
      </c>
      <c r="AC47" s="221">
        <v>1</v>
      </c>
      <c r="AD47" s="221">
        <v>20</v>
      </c>
      <c r="AE47" s="221">
        <v>5</v>
      </c>
      <c r="AF47" s="221">
        <v>1</v>
      </c>
      <c r="AG47" s="221">
        <v>66750</v>
      </c>
    </row>
    <row r="48" spans="1:33">
      <c r="A48" s="221" t="s">
        <v>242</v>
      </c>
      <c r="B48" s="221" t="s">
        <v>93</v>
      </c>
      <c r="C48" s="221">
        <v>730</v>
      </c>
      <c r="D48" s="221">
        <v>634</v>
      </c>
      <c r="E48" s="221">
        <v>117</v>
      </c>
      <c r="F48" s="221">
        <v>734</v>
      </c>
      <c r="G48" s="221">
        <v>615</v>
      </c>
      <c r="H48" s="221">
        <v>456</v>
      </c>
      <c r="I48" s="221">
        <v>194</v>
      </c>
      <c r="J48" s="221">
        <v>562</v>
      </c>
      <c r="K48" s="221">
        <v>74</v>
      </c>
      <c r="L48" s="221">
        <v>4910</v>
      </c>
      <c r="M48" s="221">
        <v>322</v>
      </c>
      <c r="N48" s="221">
        <v>153</v>
      </c>
      <c r="O48" s="221">
        <v>36</v>
      </c>
      <c r="P48" s="221">
        <v>79</v>
      </c>
      <c r="Q48" s="221">
        <v>257</v>
      </c>
      <c r="R48" s="221">
        <v>177</v>
      </c>
      <c r="S48" s="221">
        <v>62</v>
      </c>
      <c r="T48" s="221">
        <v>507</v>
      </c>
      <c r="U48" s="221">
        <v>439</v>
      </c>
      <c r="V48" s="221">
        <v>0</v>
      </c>
      <c r="W48" s="221">
        <v>74</v>
      </c>
      <c r="X48" s="221">
        <v>2</v>
      </c>
      <c r="Y48" s="221">
        <v>0</v>
      </c>
      <c r="Z48" s="221">
        <v>0</v>
      </c>
      <c r="AA48" s="221">
        <v>14</v>
      </c>
      <c r="AB48" s="221">
        <v>0</v>
      </c>
      <c r="AC48" s="221">
        <v>0</v>
      </c>
      <c r="AD48" s="221">
        <v>2</v>
      </c>
      <c r="AE48" s="221">
        <v>2</v>
      </c>
      <c r="AF48" s="221">
        <v>0</v>
      </c>
      <c r="AG48" s="221">
        <v>14604</v>
      </c>
    </row>
    <row r="49" spans="1:33">
      <c r="A49" s="221" t="s">
        <v>242</v>
      </c>
      <c r="B49" s="221" t="s">
        <v>94</v>
      </c>
      <c r="C49" s="221">
        <v>18400</v>
      </c>
      <c r="D49" s="221">
        <v>23700</v>
      </c>
      <c r="E49" s="221">
        <v>6050</v>
      </c>
      <c r="F49" s="221">
        <v>19165</v>
      </c>
      <c r="G49" s="221">
        <v>11590</v>
      </c>
      <c r="H49" s="221">
        <v>31000</v>
      </c>
      <c r="I49" s="221">
        <v>6680</v>
      </c>
      <c r="J49" s="221">
        <v>19660</v>
      </c>
      <c r="K49" s="221">
        <v>630</v>
      </c>
      <c r="L49" s="221">
        <v>262000</v>
      </c>
      <c r="M49" s="221">
        <v>10560</v>
      </c>
      <c r="N49" s="221">
        <v>3100</v>
      </c>
      <c r="O49" s="221">
        <v>7100</v>
      </c>
      <c r="P49" s="221">
        <v>2200</v>
      </c>
      <c r="Q49" s="221">
        <v>24500</v>
      </c>
      <c r="R49" s="221">
        <v>10000</v>
      </c>
      <c r="S49" s="221">
        <v>4600</v>
      </c>
      <c r="T49" s="221">
        <v>15300</v>
      </c>
      <c r="U49" s="221">
        <v>1700</v>
      </c>
      <c r="V49" s="221">
        <v>0</v>
      </c>
      <c r="W49" s="221">
        <v>665</v>
      </c>
      <c r="X49" s="221">
        <v>25</v>
      </c>
      <c r="Y49" s="221">
        <v>40</v>
      </c>
      <c r="Z49" s="221">
        <v>70</v>
      </c>
      <c r="AA49" s="221">
        <v>350</v>
      </c>
      <c r="AB49" s="221">
        <v>170</v>
      </c>
      <c r="AC49" s="221">
        <v>15</v>
      </c>
      <c r="AD49" s="221">
        <v>80</v>
      </c>
      <c r="AE49" s="221">
        <v>5</v>
      </c>
      <c r="AF49" s="221">
        <v>30</v>
      </c>
      <c r="AG49" s="221">
        <v>884000</v>
      </c>
    </row>
    <row r="50" spans="1:33">
      <c r="A50" s="221" t="s">
        <v>242</v>
      </c>
      <c r="B50" s="221" t="s">
        <v>95</v>
      </c>
      <c r="C50" s="221">
        <v>5043</v>
      </c>
      <c r="D50" s="221">
        <v>5919</v>
      </c>
      <c r="E50" s="221">
        <v>1480</v>
      </c>
      <c r="F50" s="221">
        <v>4917</v>
      </c>
      <c r="G50" s="221">
        <v>4579</v>
      </c>
      <c r="H50" s="221">
        <v>5233</v>
      </c>
      <c r="I50" s="221">
        <v>1374</v>
      </c>
      <c r="J50" s="221">
        <v>5406</v>
      </c>
      <c r="K50" s="221">
        <v>113</v>
      </c>
      <c r="L50" s="221">
        <v>85196</v>
      </c>
      <c r="M50" s="221">
        <v>10037</v>
      </c>
      <c r="N50" s="221">
        <v>7586</v>
      </c>
      <c r="O50" s="221">
        <v>1405</v>
      </c>
      <c r="P50" s="221">
        <v>7877</v>
      </c>
      <c r="Q50" s="221">
        <v>3091</v>
      </c>
      <c r="R50" s="221">
        <v>667</v>
      </c>
      <c r="S50" s="221">
        <v>394</v>
      </c>
      <c r="T50" s="221">
        <v>3169</v>
      </c>
      <c r="U50" s="221">
        <v>1518</v>
      </c>
      <c r="V50" s="221">
        <v>0</v>
      </c>
      <c r="W50" s="221">
        <v>156</v>
      </c>
      <c r="X50" s="221">
        <v>9</v>
      </c>
      <c r="Y50" s="221">
        <v>5</v>
      </c>
      <c r="Z50" s="221">
        <v>6</v>
      </c>
      <c r="AA50" s="221">
        <v>72</v>
      </c>
      <c r="AB50" s="221">
        <v>12</v>
      </c>
      <c r="AC50" s="221">
        <v>4</v>
      </c>
      <c r="AD50" s="221">
        <v>9</v>
      </c>
      <c r="AE50" s="221">
        <v>17</v>
      </c>
      <c r="AF50" s="221">
        <v>1</v>
      </c>
      <c r="AG50" s="221">
        <v>0</v>
      </c>
    </row>
    <row r="51" spans="1:33">
      <c r="A51" s="221" t="s">
        <v>242</v>
      </c>
      <c r="B51" s="221" t="s">
        <v>96</v>
      </c>
      <c r="C51" s="221">
        <v>13500</v>
      </c>
      <c r="D51" s="221">
        <v>30500</v>
      </c>
      <c r="E51" s="221">
        <v>3200</v>
      </c>
      <c r="F51" s="221">
        <v>26900</v>
      </c>
      <c r="G51" s="221">
        <v>15000</v>
      </c>
      <c r="H51" s="221">
        <v>25800</v>
      </c>
      <c r="I51" s="221">
        <v>11100</v>
      </c>
      <c r="J51" s="221">
        <v>12800</v>
      </c>
      <c r="K51" s="221">
        <v>900</v>
      </c>
      <c r="L51" s="221">
        <v>218000</v>
      </c>
      <c r="M51" s="221">
        <v>6800</v>
      </c>
      <c r="N51" s="221">
        <v>3700</v>
      </c>
      <c r="O51" s="221">
        <v>7700</v>
      </c>
      <c r="P51" s="221">
        <v>7000</v>
      </c>
      <c r="Q51" s="221">
        <v>24000</v>
      </c>
      <c r="R51" s="221">
        <v>8000</v>
      </c>
      <c r="S51" s="221">
        <v>7400</v>
      </c>
      <c r="T51" s="221">
        <v>19700</v>
      </c>
      <c r="U51" s="221">
        <v>5500</v>
      </c>
      <c r="V51" s="221">
        <v>0</v>
      </c>
      <c r="W51" s="221">
        <v>535</v>
      </c>
      <c r="X51" s="221">
        <v>30</v>
      </c>
      <c r="Y51" s="221">
        <v>35</v>
      </c>
      <c r="Z51" s="221">
        <v>27</v>
      </c>
      <c r="AA51" s="221">
        <v>530</v>
      </c>
      <c r="AB51" s="221">
        <v>90</v>
      </c>
      <c r="AC51" s="221">
        <v>40</v>
      </c>
      <c r="AD51" s="221">
        <v>130</v>
      </c>
      <c r="AE51" s="221">
        <v>30</v>
      </c>
      <c r="AF51" s="221">
        <v>24</v>
      </c>
      <c r="AG51" s="221">
        <v>575000</v>
      </c>
    </row>
    <row r="52" spans="1:33">
      <c r="A52" s="221" t="s">
        <v>242</v>
      </c>
      <c r="B52" s="221" t="s">
        <v>97</v>
      </c>
      <c r="C52" s="221">
        <v>8676</v>
      </c>
      <c r="D52" s="221">
        <v>13296</v>
      </c>
      <c r="E52" s="221">
        <v>1656</v>
      </c>
      <c r="F52" s="221">
        <v>4200</v>
      </c>
      <c r="G52" s="221">
        <v>4821</v>
      </c>
      <c r="H52" s="221">
        <v>7275</v>
      </c>
      <c r="I52" s="221">
        <v>2750</v>
      </c>
      <c r="J52" s="221">
        <v>5990</v>
      </c>
      <c r="K52" s="221">
        <v>355</v>
      </c>
      <c r="L52" s="221">
        <v>42000</v>
      </c>
      <c r="M52" s="221">
        <v>18000</v>
      </c>
      <c r="N52" s="221">
        <v>3839</v>
      </c>
      <c r="O52" s="221">
        <v>2545</v>
      </c>
      <c r="P52" s="221">
        <v>1998</v>
      </c>
      <c r="Q52" s="221">
        <v>3824</v>
      </c>
      <c r="R52" s="221">
        <v>2075</v>
      </c>
      <c r="S52" s="221">
        <v>1600</v>
      </c>
      <c r="T52" s="221">
        <v>2886</v>
      </c>
      <c r="U52" s="221">
        <v>8500</v>
      </c>
      <c r="V52" s="221">
        <v>0</v>
      </c>
      <c r="W52" s="221">
        <v>150</v>
      </c>
      <c r="X52" s="221">
        <v>15</v>
      </c>
      <c r="Y52" s="221">
        <v>3</v>
      </c>
      <c r="Z52" s="221">
        <v>9</v>
      </c>
      <c r="AA52" s="221">
        <v>125</v>
      </c>
      <c r="AB52" s="221">
        <v>15</v>
      </c>
      <c r="AC52" s="221">
        <v>15</v>
      </c>
      <c r="AD52" s="221">
        <v>25</v>
      </c>
      <c r="AE52" s="221">
        <v>30</v>
      </c>
      <c r="AF52" s="221">
        <v>5</v>
      </c>
      <c r="AG52" s="221">
        <v>180000</v>
      </c>
    </row>
    <row r="53" spans="1:33">
      <c r="A53" s="221" t="s">
        <v>242</v>
      </c>
      <c r="B53" s="221" t="s">
        <v>98</v>
      </c>
      <c r="C53" s="221">
        <v>17500</v>
      </c>
      <c r="D53" s="221">
        <v>24376</v>
      </c>
      <c r="E53" s="221">
        <v>4950</v>
      </c>
      <c r="F53" s="221">
        <v>17864</v>
      </c>
      <c r="G53" s="221">
        <v>8566</v>
      </c>
      <c r="H53" s="221">
        <v>20528</v>
      </c>
      <c r="I53" s="221">
        <v>10008</v>
      </c>
      <c r="J53" s="221">
        <v>11326</v>
      </c>
      <c r="K53" s="221">
        <v>700</v>
      </c>
      <c r="L53" s="221">
        <v>97492</v>
      </c>
      <c r="M53" s="221">
        <v>5496</v>
      </c>
      <c r="N53" s="221">
        <v>2670</v>
      </c>
      <c r="O53" s="221">
        <v>2992</v>
      </c>
      <c r="P53" s="221">
        <v>3202</v>
      </c>
      <c r="Q53" s="221">
        <v>3675</v>
      </c>
      <c r="R53" s="221">
        <v>3146</v>
      </c>
      <c r="S53" s="221">
        <v>4875</v>
      </c>
      <c r="T53" s="221">
        <v>5000</v>
      </c>
      <c r="U53" s="221">
        <v>1112</v>
      </c>
      <c r="V53" s="221">
        <v>0</v>
      </c>
      <c r="W53" s="221">
        <v>220</v>
      </c>
      <c r="X53" s="221">
        <v>24</v>
      </c>
      <c r="Y53" s="221">
        <v>15</v>
      </c>
      <c r="Z53" s="221">
        <v>15</v>
      </c>
      <c r="AA53" s="221">
        <v>202</v>
      </c>
      <c r="AB53" s="221">
        <v>40</v>
      </c>
      <c r="AC53" s="221">
        <v>10</v>
      </c>
      <c r="AD53" s="221">
        <v>44</v>
      </c>
      <c r="AE53" s="221">
        <v>18</v>
      </c>
      <c r="AF53" s="221">
        <v>10</v>
      </c>
      <c r="AG53" s="221">
        <v>429194</v>
      </c>
    </row>
    <row r="54" spans="1:33">
      <c r="A54" s="221" t="s">
        <v>242</v>
      </c>
      <c r="B54" s="221" t="s">
        <v>99</v>
      </c>
      <c r="C54" s="221">
        <v>9250</v>
      </c>
      <c r="D54" s="221">
        <v>12500</v>
      </c>
      <c r="E54" s="221">
        <v>3325</v>
      </c>
      <c r="F54" s="221">
        <v>6250</v>
      </c>
      <c r="G54" s="221">
        <v>4750</v>
      </c>
      <c r="H54" s="221">
        <v>12200</v>
      </c>
      <c r="I54" s="221">
        <v>4500</v>
      </c>
      <c r="J54" s="221">
        <v>10200</v>
      </c>
      <c r="K54" s="221">
        <v>600</v>
      </c>
      <c r="L54" s="221">
        <v>53000</v>
      </c>
      <c r="M54" s="221">
        <v>9500</v>
      </c>
      <c r="N54" s="221">
        <v>2600</v>
      </c>
      <c r="O54" s="221">
        <v>2500</v>
      </c>
      <c r="P54" s="221">
        <v>1130</v>
      </c>
      <c r="Q54" s="221">
        <v>6010</v>
      </c>
      <c r="R54" s="221">
        <v>4080</v>
      </c>
      <c r="S54" s="221">
        <v>1500</v>
      </c>
      <c r="T54" s="221">
        <v>9150</v>
      </c>
      <c r="U54" s="221">
        <v>1750</v>
      </c>
      <c r="V54" s="221">
        <v>0</v>
      </c>
      <c r="W54" s="221">
        <v>642</v>
      </c>
      <c r="X54" s="221">
        <v>70</v>
      </c>
      <c r="Y54" s="221">
        <v>14</v>
      </c>
      <c r="Z54" s="221">
        <v>11</v>
      </c>
      <c r="AA54" s="221">
        <v>90</v>
      </c>
      <c r="AB54" s="221">
        <v>15</v>
      </c>
      <c r="AC54" s="221">
        <v>3</v>
      </c>
      <c r="AD54" s="221">
        <v>30</v>
      </c>
      <c r="AE54" s="221">
        <v>8</v>
      </c>
      <c r="AF54" s="221">
        <v>1</v>
      </c>
      <c r="AG54" s="221">
        <v>220000</v>
      </c>
    </row>
    <row r="55" spans="1:33">
      <c r="A55" s="221" t="s">
        <v>242</v>
      </c>
      <c r="B55" s="221" t="s">
        <v>100</v>
      </c>
      <c r="C55" s="221">
        <v>1600</v>
      </c>
      <c r="D55" s="221">
        <v>1700</v>
      </c>
      <c r="E55" s="221">
        <v>320</v>
      </c>
      <c r="F55" s="221">
        <v>1100</v>
      </c>
      <c r="G55" s="221">
        <v>525</v>
      </c>
      <c r="H55" s="221">
        <v>1180</v>
      </c>
      <c r="I55" s="221">
        <v>450</v>
      </c>
      <c r="J55" s="221">
        <v>1350</v>
      </c>
      <c r="K55" s="221">
        <v>180</v>
      </c>
      <c r="L55" s="221">
        <v>6800</v>
      </c>
      <c r="M55" s="221">
        <v>2000</v>
      </c>
      <c r="N55" s="221">
        <v>220</v>
      </c>
      <c r="O55" s="221">
        <v>50</v>
      </c>
      <c r="P55" s="221">
        <v>180</v>
      </c>
      <c r="Q55" s="221">
        <v>350</v>
      </c>
      <c r="R55" s="221">
        <v>260</v>
      </c>
      <c r="S55" s="221">
        <v>70</v>
      </c>
      <c r="T55" s="221">
        <v>1800</v>
      </c>
      <c r="U55" s="221">
        <v>250</v>
      </c>
      <c r="V55" s="221">
        <v>0</v>
      </c>
      <c r="W55" s="221">
        <v>110</v>
      </c>
      <c r="X55" s="221">
        <v>1</v>
      </c>
      <c r="Y55" s="221">
        <v>3</v>
      </c>
      <c r="Z55" s="221">
        <v>1</v>
      </c>
      <c r="AA55" s="221">
        <v>11</v>
      </c>
      <c r="AB55" s="221">
        <v>1</v>
      </c>
      <c r="AC55" s="221">
        <v>1</v>
      </c>
      <c r="AD55" s="221">
        <v>6</v>
      </c>
      <c r="AE55" s="221">
        <v>2</v>
      </c>
      <c r="AF55" s="221">
        <v>1</v>
      </c>
      <c r="AG55" s="221">
        <v>20000</v>
      </c>
    </row>
    <row r="56" spans="1:33">
      <c r="A56" s="221" t="s">
        <v>242</v>
      </c>
      <c r="B56" s="221" t="s">
        <v>101</v>
      </c>
      <c r="C56" s="221">
        <v>1745</v>
      </c>
      <c r="D56" s="221">
        <v>2606</v>
      </c>
      <c r="E56" s="221">
        <v>441</v>
      </c>
      <c r="F56" s="221">
        <v>2052</v>
      </c>
      <c r="G56" s="221">
        <v>1152</v>
      </c>
      <c r="H56" s="221">
        <v>1302</v>
      </c>
      <c r="I56" s="221">
        <v>719</v>
      </c>
      <c r="J56" s="221">
        <v>2311</v>
      </c>
      <c r="K56" s="221">
        <v>202</v>
      </c>
      <c r="L56" s="221">
        <v>20787</v>
      </c>
      <c r="M56" s="221">
        <v>1362</v>
      </c>
      <c r="N56" s="221">
        <v>764</v>
      </c>
      <c r="O56" s="221">
        <v>195</v>
      </c>
      <c r="P56" s="221">
        <v>363</v>
      </c>
      <c r="Q56" s="221">
        <v>539</v>
      </c>
      <c r="R56" s="221">
        <v>616</v>
      </c>
      <c r="S56" s="221">
        <v>471</v>
      </c>
      <c r="T56" s="221">
        <v>1028</v>
      </c>
      <c r="U56" s="221">
        <v>675</v>
      </c>
      <c r="V56" s="221">
        <v>0</v>
      </c>
      <c r="W56" s="221">
        <v>103</v>
      </c>
      <c r="X56" s="221">
        <v>4</v>
      </c>
      <c r="Y56" s="221">
        <v>4</v>
      </c>
      <c r="Z56" s="221">
        <v>3</v>
      </c>
      <c r="AA56" s="221">
        <v>40</v>
      </c>
      <c r="AB56" s="221">
        <v>5</v>
      </c>
      <c r="AC56" s="221">
        <v>1</v>
      </c>
      <c r="AD56" s="221">
        <v>18</v>
      </c>
      <c r="AE56" s="221">
        <v>7</v>
      </c>
      <c r="AF56" s="221">
        <v>1</v>
      </c>
      <c r="AG56" s="221">
        <v>54306</v>
      </c>
    </row>
    <row r="57" spans="1:33">
      <c r="A57" s="221" t="s">
        <v>242</v>
      </c>
      <c r="B57" s="221" t="s">
        <v>102</v>
      </c>
      <c r="C57" s="221">
        <v>4540</v>
      </c>
      <c r="D57" s="221">
        <v>10234</v>
      </c>
      <c r="E57" s="221">
        <v>581</v>
      </c>
      <c r="F57" s="221">
        <v>5702</v>
      </c>
      <c r="G57" s="221">
        <v>3184</v>
      </c>
      <c r="H57" s="221">
        <v>6829</v>
      </c>
      <c r="I57" s="221">
        <v>7176</v>
      </c>
      <c r="J57" s="221">
        <v>4015</v>
      </c>
      <c r="K57" s="221">
        <v>245</v>
      </c>
      <c r="L57" s="221">
        <v>62004</v>
      </c>
      <c r="M57" s="221">
        <v>4871</v>
      </c>
      <c r="N57" s="221">
        <v>1463</v>
      </c>
      <c r="O57" s="221">
        <v>420</v>
      </c>
      <c r="P57" s="221">
        <v>1117</v>
      </c>
      <c r="Q57" s="221">
        <v>5656</v>
      </c>
      <c r="R57" s="221">
        <v>2126</v>
      </c>
      <c r="S57" s="221">
        <v>2925</v>
      </c>
      <c r="T57" s="221">
        <v>3425</v>
      </c>
      <c r="U57" s="221">
        <v>11</v>
      </c>
      <c r="V57" s="221">
        <v>0</v>
      </c>
      <c r="W57" s="221">
        <v>211</v>
      </c>
      <c r="X57" s="221">
        <v>6</v>
      </c>
      <c r="Y57" s="221">
        <v>1</v>
      </c>
      <c r="Z57" s="221">
        <v>3</v>
      </c>
      <c r="AA57" s="221">
        <v>108</v>
      </c>
      <c r="AB57" s="221">
        <v>1</v>
      </c>
      <c r="AC57" s="221">
        <v>8</v>
      </c>
      <c r="AD57" s="221">
        <v>28</v>
      </c>
      <c r="AE57" s="221">
        <v>5</v>
      </c>
      <c r="AF57" s="221">
        <v>4</v>
      </c>
      <c r="AG57" s="221">
        <v>144277</v>
      </c>
    </row>
    <row r="58" spans="1:33">
      <c r="A58" s="221" t="s">
        <v>242</v>
      </c>
      <c r="B58" s="221" t="s">
        <v>103</v>
      </c>
      <c r="C58" s="221">
        <v>4200</v>
      </c>
      <c r="D58" s="221">
        <v>5700</v>
      </c>
      <c r="E58" s="221">
        <v>5800</v>
      </c>
      <c r="F58" s="221">
        <v>5800</v>
      </c>
      <c r="G58" s="221">
        <v>3100</v>
      </c>
      <c r="H58" s="221">
        <v>7500</v>
      </c>
      <c r="I58" s="221">
        <v>2700</v>
      </c>
      <c r="J58" s="221">
        <v>5000</v>
      </c>
      <c r="K58" s="221">
        <v>250</v>
      </c>
      <c r="L58" s="221">
        <v>82000</v>
      </c>
      <c r="M58" s="221">
        <v>3500</v>
      </c>
      <c r="N58" s="221">
        <v>1600</v>
      </c>
      <c r="O58" s="221">
        <v>1500</v>
      </c>
      <c r="P58" s="221">
        <v>1500</v>
      </c>
      <c r="Q58" s="221">
        <v>5200</v>
      </c>
      <c r="R58" s="221">
        <v>1950</v>
      </c>
      <c r="S58" s="221">
        <v>1500</v>
      </c>
      <c r="T58" s="221">
        <v>4000</v>
      </c>
      <c r="U58" s="221">
        <v>3050</v>
      </c>
      <c r="V58" s="221">
        <v>0</v>
      </c>
      <c r="W58" s="221">
        <v>250</v>
      </c>
      <c r="X58" s="221">
        <v>43</v>
      </c>
      <c r="Y58" s="221">
        <v>20</v>
      </c>
      <c r="Z58" s="221">
        <v>20</v>
      </c>
      <c r="AA58" s="221">
        <v>75</v>
      </c>
      <c r="AB58" s="221">
        <v>50</v>
      </c>
      <c r="AC58" s="221">
        <v>5</v>
      </c>
      <c r="AD58" s="221">
        <v>30</v>
      </c>
      <c r="AE58" s="221">
        <v>1</v>
      </c>
      <c r="AF58" s="221">
        <v>1</v>
      </c>
      <c r="AG58" s="221">
        <v>450000</v>
      </c>
    </row>
    <row r="59" spans="1:33">
      <c r="A59" s="221" t="s">
        <v>242</v>
      </c>
      <c r="B59" s="221" t="s">
        <v>104</v>
      </c>
      <c r="C59" s="221">
        <v>1973</v>
      </c>
      <c r="D59" s="221">
        <v>4775</v>
      </c>
      <c r="E59" s="221">
        <v>508</v>
      </c>
      <c r="F59" s="221">
        <v>2000</v>
      </c>
      <c r="G59" s="221">
        <v>1465</v>
      </c>
      <c r="H59" s="221">
        <v>2009</v>
      </c>
      <c r="I59" s="221">
        <v>1449</v>
      </c>
      <c r="J59" s="221">
        <v>2106</v>
      </c>
      <c r="K59" s="221">
        <v>132</v>
      </c>
      <c r="L59" s="221">
        <v>20000</v>
      </c>
      <c r="M59" s="221">
        <v>3238</v>
      </c>
      <c r="N59" s="221">
        <v>676</v>
      </c>
      <c r="O59" s="221">
        <v>170</v>
      </c>
      <c r="P59" s="221">
        <v>150</v>
      </c>
      <c r="Q59" s="221">
        <v>392</v>
      </c>
      <c r="R59" s="221">
        <v>28</v>
      </c>
      <c r="S59" s="221">
        <v>33</v>
      </c>
      <c r="T59" s="221">
        <v>706</v>
      </c>
      <c r="U59" s="221">
        <v>31</v>
      </c>
      <c r="V59" s="221">
        <v>0</v>
      </c>
      <c r="W59" s="221">
        <v>136</v>
      </c>
      <c r="X59" s="221">
        <v>2</v>
      </c>
      <c r="Y59" s="221">
        <v>1</v>
      </c>
      <c r="Z59" s="221">
        <v>0</v>
      </c>
      <c r="AA59" s="221">
        <v>44</v>
      </c>
      <c r="AB59" s="221">
        <v>6</v>
      </c>
      <c r="AC59" s="221">
        <v>1</v>
      </c>
      <c r="AD59" s="221">
        <v>26</v>
      </c>
      <c r="AE59" s="221">
        <v>1</v>
      </c>
      <c r="AF59" s="221">
        <v>0</v>
      </c>
      <c r="AG59" s="221">
        <v>45000</v>
      </c>
    </row>
    <row r="60" spans="1:33">
      <c r="A60" s="221" t="s">
        <v>242</v>
      </c>
      <c r="B60" s="221" t="s">
        <v>105</v>
      </c>
      <c r="C60" s="221">
        <v>4300</v>
      </c>
      <c r="D60" s="221">
        <v>5700</v>
      </c>
      <c r="E60" s="221">
        <v>1200</v>
      </c>
      <c r="F60" s="221">
        <v>3600</v>
      </c>
      <c r="G60" s="221">
        <v>2600</v>
      </c>
      <c r="H60" s="221">
        <v>4600</v>
      </c>
      <c r="I60" s="221">
        <v>2550</v>
      </c>
      <c r="J60" s="221">
        <v>3200</v>
      </c>
      <c r="K60" s="221">
        <v>400</v>
      </c>
      <c r="L60" s="221">
        <v>50000</v>
      </c>
      <c r="M60" s="221">
        <v>2000</v>
      </c>
      <c r="N60" s="221">
        <v>2800</v>
      </c>
      <c r="O60" s="221">
        <v>1400</v>
      </c>
      <c r="P60" s="221">
        <v>1800</v>
      </c>
      <c r="Q60" s="221">
        <v>2000</v>
      </c>
      <c r="R60" s="221">
        <v>1700</v>
      </c>
      <c r="S60" s="221">
        <v>1000</v>
      </c>
      <c r="T60" s="221">
        <v>3000</v>
      </c>
      <c r="U60" s="221">
        <v>270</v>
      </c>
      <c r="V60" s="221">
        <v>0</v>
      </c>
      <c r="W60" s="221">
        <v>260</v>
      </c>
      <c r="X60" s="221">
        <v>4</v>
      </c>
      <c r="Y60" s="221">
        <v>4</v>
      </c>
      <c r="Z60" s="221">
        <v>3</v>
      </c>
      <c r="AA60" s="221">
        <v>60</v>
      </c>
      <c r="AB60" s="221">
        <v>15</v>
      </c>
      <c r="AC60" s="221">
        <v>2</v>
      </c>
      <c r="AD60" s="221">
        <v>8</v>
      </c>
      <c r="AE60" s="221">
        <v>8</v>
      </c>
      <c r="AF60" s="221">
        <v>0</v>
      </c>
      <c r="AG60" s="221">
        <v>118000</v>
      </c>
    </row>
    <row r="61" spans="1:33">
      <c r="A61" s="221" t="s">
        <v>242</v>
      </c>
      <c r="B61" s="221" t="s">
        <v>106</v>
      </c>
      <c r="C61" s="221">
        <v>930</v>
      </c>
      <c r="D61" s="221">
        <v>690</v>
      </c>
      <c r="E61" s="221">
        <v>175</v>
      </c>
      <c r="F61" s="221">
        <v>1100</v>
      </c>
      <c r="G61" s="221">
        <v>600</v>
      </c>
      <c r="H61" s="221">
        <v>575</v>
      </c>
      <c r="I61" s="221">
        <v>1200</v>
      </c>
      <c r="J61" s="221">
        <v>780</v>
      </c>
      <c r="K61" s="221">
        <v>65</v>
      </c>
      <c r="L61" s="221">
        <v>12500</v>
      </c>
      <c r="M61" s="221">
        <v>400</v>
      </c>
      <c r="N61" s="221">
        <v>150</v>
      </c>
      <c r="O61" s="221">
        <v>40</v>
      </c>
      <c r="P61" s="221">
        <v>240</v>
      </c>
      <c r="Q61" s="221">
        <v>440</v>
      </c>
      <c r="R61" s="221">
        <v>250</v>
      </c>
      <c r="S61" s="221">
        <v>300</v>
      </c>
      <c r="T61" s="221">
        <v>650</v>
      </c>
      <c r="U61" s="221">
        <v>50</v>
      </c>
      <c r="V61" s="221">
        <v>0</v>
      </c>
      <c r="W61" s="221">
        <v>40</v>
      </c>
      <c r="X61" s="221">
        <v>1</v>
      </c>
      <c r="Y61" s="221">
        <v>1</v>
      </c>
      <c r="Z61" s="221">
        <v>1</v>
      </c>
      <c r="AA61" s="221">
        <v>20</v>
      </c>
      <c r="AB61" s="221">
        <v>2</v>
      </c>
      <c r="AC61" s="221">
        <v>1</v>
      </c>
      <c r="AD61" s="221">
        <v>10</v>
      </c>
      <c r="AE61" s="221">
        <v>1</v>
      </c>
      <c r="AF61" s="221">
        <v>0</v>
      </c>
      <c r="AG61" s="221">
        <v>65000</v>
      </c>
    </row>
    <row r="62" spans="1:33">
      <c r="A62" s="221" t="s">
        <v>242</v>
      </c>
      <c r="B62" s="221" t="s">
        <v>107</v>
      </c>
      <c r="C62" s="221">
        <v>640</v>
      </c>
      <c r="D62" s="221">
        <v>590</v>
      </c>
      <c r="E62" s="221">
        <v>185</v>
      </c>
      <c r="F62" s="221">
        <v>600</v>
      </c>
      <c r="G62" s="221">
        <v>340</v>
      </c>
      <c r="H62" s="221">
        <v>480</v>
      </c>
      <c r="I62" s="221">
        <v>250</v>
      </c>
      <c r="J62" s="221">
        <v>960</v>
      </c>
      <c r="K62" s="221">
        <v>15</v>
      </c>
      <c r="L62" s="221">
        <v>4015</v>
      </c>
      <c r="M62" s="221">
        <v>880</v>
      </c>
      <c r="N62" s="221">
        <v>100</v>
      </c>
      <c r="O62" s="221">
        <v>85</v>
      </c>
      <c r="P62" s="221">
        <v>80</v>
      </c>
      <c r="Q62" s="221">
        <v>45</v>
      </c>
      <c r="R62" s="221">
        <v>100</v>
      </c>
      <c r="S62" s="221">
        <v>10</v>
      </c>
      <c r="T62" s="221">
        <v>455</v>
      </c>
      <c r="U62" s="221">
        <v>2</v>
      </c>
      <c r="V62" s="221">
        <v>0</v>
      </c>
      <c r="W62" s="221">
        <v>10</v>
      </c>
      <c r="X62" s="221">
        <v>10</v>
      </c>
      <c r="Y62" s="221">
        <v>1</v>
      </c>
      <c r="Z62" s="221">
        <v>1</v>
      </c>
      <c r="AA62" s="221">
        <v>11</v>
      </c>
      <c r="AB62" s="221">
        <v>1</v>
      </c>
      <c r="AC62" s="221">
        <v>1</v>
      </c>
      <c r="AD62" s="221">
        <v>1</v>
      </c>
      <c r="AE62" s="221">
        <v>1</v>
      </c>
      <c r="AF62" s="221">
        <v>1</v>
      </c>
      <c r="AG62" s="221">
        <v>13484</v>
      </c>
    </row>
    <row r="63" spans="1:33">
      <c r="A63" s="221" t="s">
        <v>242</v>
      </c>
      <c r="B63" s="221" t="s">
        <v>108</v>
      </c>
      <c r="C63" s="221">
        <v>415</v>
      </c>
      <c r="D63" s="221">
        <v>662</v>
      </c>
      <c r="E63" s="221">
        <v>62</v>
      </c>
      <c r="F63" s="221">
        <v>338</v>
      </c>
      <c r="G63" s="221">
        <v>222</v>
      </c>
      <c r="H63" s="221">
        <v>211</v>
      </c>
      <c r="I63" s="221">
        <v>111</v>
      </c>
      <c r="J63" s="221">
        <v>386</v>
      </c>
      <c r="K63" s="221">
        <v>14</v>
      </c>
      <c r="L63" s="221">
        <v>2504</v>
      </c>
      <c r="M63" s="221">
        <v>510</v>
      </c>
      <c r="N63" s="221">
        <v>156</v>
      </c>
      <c r="O63" s="221">
        <v>11</v>
      </c>
      <c r="P63" s="221">
        <v>0</v>
      </c>
      <c r="Q63" s="221">
        <v>80</v>
      </c>
      <c r="R63" s="221">
        <v>39</v>
      </c>
      <c r="S63" s="221">
        <v>6</v>
      </c>
      <c r="T63" s="221">
        <v>256</v>
      </c>
      <c r="U63" s="221">
        <v>0</v>
      </c>
      <c r="V63" s="221">
        <v>0</v>
      </c>
      <c r="W63" s="221">
        <v>19</v>
      </c>
      <c r="X63" s="221">
        <v>1</v>
      </c>
      <c r="Y63" s="221">
        <v>0</v>
      </c>
      <c r="Z63" s="221">
        <v>0</v>
      </c>
      <c r="AA63" s="221">
        <v>10</v>
      </c>
      <c r="AB63" s="221">
        <v>0</v>
      </c>
      <c r="AC63" s="221">
        <v>1</v>
      </c>
      <c r="AD63" s="221">
        <v>0</v>
      </c>
      <c r="AE63" s="221">
        <v>0</v>
      </c>
      <c r="AF63" s="221">
        <v>0</v>
      </c>
      <c r="AG63" s="221">
        <v>0</v>
      </c>
    </row>
    <row r="64" spans="1:33">
      <c r="A64" s="221" t="s">
        <v>242</v>
      </c>
      <c r="B64" s="221" t="s">
        <v>109</v>
      </c>
      <c r="C64" s="221">
        <v>225</v>
      </c>
      <c r="D64" s="221">
        <v>210</v>
      </c>
      <c r="E64" s="221">
        <v>60</v>
      </c>
      <c r="F64" s="221">
        <v>140</v>
      </c>
      <c r="G64" s="221">
        <v>125</v>
      </c>
      <c r="H64" s="221">
        <v>160</v>
      </c>
      <c r="I64" s="221">
        <v>130</v>
      </c>
      <c r="J64" s="221">
        <v>240</v>
      </c>
      <c r="K64" s="221">
        <v>3</v>
      </c>
      <c r="L64" s="221">
        <v>1200</v>
      </c>
      <c r="M64" s="221">
        <v>65</v>
      </c>
      <c r="N64" s="221">
        <v>50</v>
      </c>
      <c r="O64" s="221">
        <v>30</v>
      </c>
      <c r="P64" s="221">
        <v>50</v>
      </c>
      <c r="Q64" s="221">
        <v>45</v>
      </c>
      <c r="R64" s="221">
        <v>30</v>
      </c>
      <c r="S64" s="221">
        <v>8</v>
      </c>
      <c r="T64" s="221">
        <v>200</v>
      </c>
      <c r="U64" s="221">
        <v>8</v>
      </c>
      <c r="V64" s="221">
        <v>0</v>
      </c>
      <c r="W64" s="221">
        <v>5</v>
      </c>
      <c r="X64" s="221">
        <v>1</v>
      </c>
      <c r="Y64" s="221">
        <v>0</v>
      </c>
      <c r="Z64" s="221">
        <v>0</v>
      </c>
      <c r="AA64" s="221">
        <v>10</v>
      </c>
      <c r="AB64" s="221">
        <v>0</v>
      </c>
      <c r="AC64" s="221">
        <v>0</v>
      </c>
      <c r="AD64" s="221">
        <v>0</v>
      </c>
      <c r="AE64" s="221">
        <v>0</v>
      </c>
      <c r="AF64" s="221">
        <v>0</v>
      </c>
      <c r="AG64" s="221">
        <v>3000</v>
      </c>
    </row>
    <row r="65" spans="1:33">
      <c r="A65" s="221" t="s">
        <v>242</v>
      </c>
      <c r="B65" s="221" t="s">
        <v>110</v>
      </c>
      <c r="C65" s="221">
        <v>9550</v>
      </c>
      <c r="D65" s="221">
        <v>15832</v>
      </c>
      <c r="E65" s="221">
        <v>2158</v>
      </c>
      <c r="F65" s="221">
        <v>12758</v>
      </c>
      <c r="G65" s="221">
        <v>4336</v>
      </c>
      <c r="H65" s="221">
        <v>8694</v>
      </c>
      <c r="I65" s="221">
        <v>5298</v>
      </c>
      <c r="J65" s="221">
        <v>7214</v>
      </c>
      <c r="K65" s="221">
        <v>384</v>
      </c>
      <c r="L65" s="221">
        <v>63758</v>
      </c>
      <c r="M65" s="221">
        <v>3194</v>
      </c>
      <c r="N65" s="221">
        <v>1370</v>
      </c>
      <c r="O65" s="221">
        <v>3358</v>
      </c>
      <c r="P65" s="221">
        <v>386</v>
      </c>
      <c r="Q65" s="221">
        <v>4236</v>
      </c>
      <c r="R65" s="221">
        <v>3042</v>
      </c>
      <c r="S65" s="221">
        <v>2036</v>
      </c>
      <c r="T65" s="221">
        <v>8246</v>
      </c>
      <c r="U65" s="221">
        <v>1238</v>
      </c>
      <c r="V65" s="221">
        <v>0</v>
      </c>
      <c r="W65" s="221">
        <v>282</v>
      </c>
      <c r="X65" s="221">
        <v>6</v>
      </c>
      <c r="Y65" s="221">
        <v>6</v>
      </c>
      <c r="Z65" s="221">
        <v>0</v>
      </c>
      <c r="AA65" s="221">
        <v>128</v>
      </c>
      <c r="AB65" s="221">
        <v>38</v>
      </c>
      <c r="AC65" s="221">
        <v>4</v>
      </c>
      <c r="AD65" s="221">
        <v>40</v>
      </c>
      <c r="AE65" s="221">
        <v>12</v>
      </c>
      <c r="AF65" s="221">
        <v>0</v>
      </c>
      <c r="AG65" s="221">
        <v>180277</v>
      </c>
    </row>
    <row r="66" spans="1:33">
      <c r="A66" s="221" t="s">
        <v>242</v>
      </c>
      <c r="B66" s="221" t="s">
        <v>111</v>
      </c>
      <c r="C66" s="221">
        <v>291</v>
      </c>
      <c r="D66" s="221">
        <v>289</v>
      </c>
      <c r="E66" s="221">
        <v>88</v>
      </c>
      <c r="F66" s="221">
        <v>296</v>
      </c>
      <c r="G66" s="221">
        <v>286</v>
      </c>
      <c r="H66" s="221">
        <v>317</v>
      </c>
      <c r="I66" s="221">
        <v>180</v>
      </c>
      <c r="J66" s="221">
        <v>417</v>
      </c>
      <c r="K66" s="221">
        <v>13</v>
      </c>
      <c r="L66" s="221">
        <v>2793</v>
      </c>
      <c r="M66" s="221">
        <v>257</v>
      </c>
      <c r="N66" s="221">
        <v>75</v>
      </c>
      <c r="O66" s="221">
        <v>7</v>
      </c>
      <c r="P66" s="221">
        <v>87</v>
      </c>
      <c r="Q66" s="221">
        <v>125</v>
      </c>
      <c r="R66" s="221">
        <v>72</v>
      </c>
      <c r="S66" s="221">
        <v>29</v>
      </c>
      <c r="T66" s="221">
        <v>243</v>
      </c>
      <c r="U66" s="221">
        <v>5</v>
      </c>
      <c r="V66" s="221">
        <v>0</v>
      </c>
      <c r="W66" s="221">
        <v>24</v>
      </c>
      <c r="X66" s="221">
        <v>0</v>
      </c>
      <c r="Y66" s="221">
        <v>0</v>
      </c>
      <c r="Z66" s="221">
        <v>0</v>
      </c>
      <c r="AA66" s="221">
        <v>12</v>
      </c>
      <c r="AB66" s="221">
        <v>0</v>
      </c>
      <c r="AC66" s="221">
        <v>0</v>
      </c>
      <c r="AD66" s="221">
        <v>0</v>
      </c>
      <c r="AE66" s="221">
        <v>0</v>
      </c>
      <c r="AF66" s="221">
        <v>0</v>
      </c>
      <c r="AG66" s="221">
        <v>9550</v>
      </c>
    </row>
    <row r="67" spans="1:33">
      <c r="A67" s="221" t="s">
        <v>242</v>
      </c>
      <c r="B67" s="221" t="s">
        <v>112</v>
      </c>
      <c r="C67" s="221">
        <v>861</v>
      </c>
      <c r="D67" s="221">
        <v>2413</v>
      </c>
      <c r="E67" s="221">
        <v>373</v>
      </c>
      <c r="F67" s="221">
        <v>1076</v>
      </c>
      <c r="G67" s="221">
        <v>829</v>
      </c>
      <c r="H67" s="221">
        <v>784</v>
      </c>
      <c r="I67" s="221">
        <v>369</v>
      </c>
      <c r="J67" s="221">
        <v>960</v>
      </c>
      <c r="K67" s="221">
        <v>145</v>
      </c>
      <c r="L67" s="221">
        <v>5816</v>
      </c>
      <c r="M67" s="221">
        <v>550</v>
      </c>
      <c r="N67" s="221">
        <v>650</v>
      </c>
      <c r="O67" s="221">
        <v>48</v>
      </c>
      <c r="P67" s="221">
        <v>125</v>
      </c>
      <c r="Q67" s="221">
        <v>675</v>
      </c>
      <c r="R67" s="221">
        <v>260</v>
      </c>
      <c r="S67" s="221">
        <v>55</v>
      </c>
      <c r="T67" s="221">
        <v>475</v>
      </c>
      <c r="U67" s="221">
        <v>175</v>
      </c>
      <c r="V67" s="221">
        <v>0</v>
      </c>
      <c r="W67" s="221">
        <v>70</v>
      </c>
      <c r="X67" s="221">
        <v>1</v>
      </c>
      <c r="Y67" s="221">
        <v>2</v>
      </c>
      <c r="Z67" s="221">
        <v>3</v>
      </c>
      <c r="AA67" s="221">
        <v>50</v>
      </c>
      <c r="AB67" s="221">
        <v>3</v>
      </c>
      <c r="AC67" s="221">
        <v>1</v>
      </c>
      <c r="AD67" s="221">
        <v>5</v>
      </c>
      <c r="AE67" s="221">
        <v>2</v>
      </c>
      <c r="AF67" s="221">
        <v>2</v>
      </c>
      <c r="AG67" s="221">
        <v>21950</v>
      </c>
    </row>
    <row r="68" spans="1:33">
      <c r="A68" s="221" t="s">
        <v>242</v>
      </c>
      <c r="B68" s="221" t="s">
        <v>113</v>
      </c>
      <c r="C68" s="221">
        <v>400</v>
      </c>
      <c r="D68" s="221">
        <v>650</v>
      </c>
      <c r="E68" s="221">
        <v>96</v>
      </c>
      <c r="F68" s="221">
        <v>300</v>
      </c>
      <c r="G68" s="221">
        <v>250</v>
      </c>
      <c r="H68" s="221">
        <v>255</v>
      </c>
      <c r="I68" s="221">
        <v>115</v>
      </c>
      <c r="J68" s="221">
        <v>400</v>
      </c>
      <c r="K68" s="221">
        <v>20</v>
      </c>
      <c r="L68" s="221">
        <v>3800</v>
      </c>
      <c r="M68" s="221">
        <v>254</v>
      </c>
      <c r="N68" s="221">
        <v>56</v>
      </c>
      <c r="O68" s="221">
        <v>5</v>
      </c>
      <c r="P68" s="221">
        <v>39</v>
      </c>
      <c r="Q68" s="221">
        <v>2</v>
      </c>
      <c r="R68" s="221">
        <v>2</v>
      </c>
      <c r="S68" s="221">
        <v>2</v>
      </c>
      <c r="T68" s="221">
        <v>126</v>
      </c>
      <c r="U68" s="221">
        <v>2</v>
      </c>
      <c r="V68" s="221">
        <v>0</v>
      </c>
      <c r="W68" s="221">
        <v>12</v>
      </c>
      <c r="X68" s="221">
        <v>2</v>
      </c>
      <c r="Y68" s="221">
        <v>2</v>
      </c>
      <c r="Z68" s="221">
        <v>2</v>
      </c>
      <c r="AA68" s="221">
        <v>4</v>
      </c>
      <c r="AB68" s="221">
        <v>2</v>
      </c>
      <c r="AC68" s="221">
        <v>5</v>
      </c>
      <c r="AD68" s="221">
        <v>1</v>
      </c>
      <c r="AE68" s="221">
        <v>1</v>
      </c>
      <c r="AF68" s="221">
        <v>0</v>
      </c>
      <c r="AG68" s="221">
        <v>27000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workbookViewId="0">
      <pane xSplit="2" ySplit="1" topLeftCell="O2" activePane="bottomRight" state="frozen"/>
      <selection pane="topRight" activeCell="C1" sqref="C1"/>
      <selection pane="bottomLeft" activeCell="A2" sqref="A2"/>
      <selection pane="bottomRight" activeCell="C51" sqref="C51"/>
    </sheetView>
  </sheetViews>
  <sheetFormatPr defaultRowHeight="14.4"/>
  <cols>
    <col min="1" max="1" width="9.88671875" bestFit="1" customWidth="1"/>
    <col min="2" max="2" width="12.33203125" bestFit="1" customWidth="1"/>
    <col min="3" max="3" width="26.44140625" bestFit="1" customWidth="1"/>
    <col min="4" max="4" width="30.44140625" bestFit="1" customWidth="1"/>
    <col min="5" max="5" width="30" bestFit="1" customWidth="1"/>
    <col min="6" max="6" width="27.44140625" bestFit="1" customWidth="1"/>
    <col min="7" max="7" width="24.88671875" bestFit="1" customWidth="1"/>
    <col min="8" max="8" width="28.88671875" bestFit="1" customWidth="1"/>
    <col min="9" max="9" width="29.6640625" bestFit="1" customWidth="1"/>
    <col min="10" max="10" width="28.44140625" bestFit="1" customWidth="1"/>
    <col min="11" max="11" width="29" bestFit="1" customWidth="1"/>
    <col min="12" max="12" width="26" bestFit="1" customWidth="1"/>
    <col min="13" max="13" width="24.88671875" bestFit="1" customWidth="1"/>
    <col min="14" max="14" width="28.88671875" bestFit="1" customWidth="1"/>
    <col min="15" max="15" width="28.44140625" bestFit="1" customWidth="1"/>
    <col min="16" max="16" width="26" bestFit="1" customWidth="1"/>
    <col min="17" max="17" width="23.44140625" bestFit="1" customWidth="1"/>
    <col min="18" max="18" width="27.44140625" bestFit="1" customWidth="1"/>
    <col min="19" max="19" width="28.109375" bestFit="1" customWidth="1"/>
    <col min="20" max="20" width="27" bestFit="1" customWidth="1"/>
    <col min="21" max="21" width="27.5546875" bestFit="1" customWidth="1"/>
    <col min="22" max="22" width="24.44140625" bestFit="1" customWidth="1"/>
    <col min="23" max="23" width="32.5546875" bestFit="1" customWidth="1"/>
    <col min="24" max="24" width="36.5546875" bestFit="1" customWidth="1"/>
    <col min="25" max="25" width="36.109375" bestFit="1" customWidth="1"/>
    <col min="26" max="26" width="33.5546875" bestFit="1" customWidth="1"/>
    <col min="27" max="27" width="31.109375" bestFit="1" customWidth="1"/>
    <col min="28" max="28" width="35.109375" bestFit="1" customWidth="1"/>
    <col min="29" max="29" width="35.88671875" bestFit="1" customWidth="1"/>
    <col min="30" max="30" width="34.6640625" bestFit="1" customWidth="1"/>
    <col min="31" max="31" width="35.33203125" bestFit="1" customWidth="1"/>
    <col min="32" max="32" width="32.109375" bestFit="1" customWidth="1"/>
    <col min="33" max="33" width="19.6640625" bestFit="1" customWidth="1"/>
  </cols>
  <sheetData>
    <row r="1" spans="1:33" s="222" customFormat="1">
      <c r="A1" s="223" t="s">
        <v>228</v>
      </c>
      <c r="B1" s="223" t="s">
        <v>34</v>
      </c>
      <c r="C1" s="223" t="s">
        <v>227</v>
      </c>
      <c r="D1" s="223" t="s">
        <v>226</v>
      </c>
      <c r="E1" s="223" t="s">
        <v>225</v>
      </c>
      <c r="F1" s="223" t="s">
        <v>224</v>
      </c>
      <c r="G1" s="223" t="s">
        <v>223</v>
      </c>
      <c r="H1" s="223" t="s">
        <v>222</v>
      </c>
      <c r="I1" s="223" t="s">
        <v>221</v>
      </c>
      <c r="J1" s="223" t="s">
        <v>220</v>
      </c>
      <c r="K1" s="223" t="s">
        <v>219</v>
      </c>
      <c r="L1" s="223" t="s">
        <v>218</v>
      </c>
      <c r="M1" s="223" t="s">
        <v>217</v>
      </c>
      <c r="N1" s="223" t="s">
        <v>216</v>
      </c>
      <c r="O1" s="223" t="s">
        <v>215</v>
      </c>
      <c r="P1" s="223" t="s">
        <v>214</v>
      </c>
      <c r="Q1" s="223" t="s">
        <v>213</v>
      </c>
      <c r="R1" s="223" t="s">
        <v>212</v>
      </c>
      <c r="S1" s="223" t="s">
        <v>211</v>
      </c>
      <c r="T1" s="223" t="s">
        <v>210</v>
      </c>
      <c r="U1" s="223" t="s">
        <v>209</v>
      </c>
      <c r="V1" s="223" t="s">
        <v>208</v>
      </c>
      <c r="W1" s="223" t="s">
        <v>207</v>
      </c>
      <c r="X1" s="223" t="s">
        <v>206</v>
      </c>
      <c r="Y1" s="223" t="s">
        <v>205</v>
      </c>
      <c r="Z1" s="223" t="s">
        <v>204</v>
      </c>
      <c r="AA1" s="223" t="s">
        <v>203</v>
      </c>
      <c r="AB1" s="223" t="s">
        <v>202</v>
      </c>
      <c r="AC1" s="223" t="s">
        <v>201</v>
      </c>
      <c r="AD1" s="223" t="s">
        <v>200</v>
      </c>
      <c r="AE1" s="223" t="s">
        <v>199</v>
      </c>
      <c r="AF1" s="223" t="s">
        <v>198</v>
      </c>
      <c r="AG1" s="223" t="s">
        <v>197</v>
      </c>
    </row>
    <row r="2" spans="1:33">
      <c r="A2" s="221" t="s">
        <v>242</v>
      </c>
      <c r="B2" s="221" t="s">
        <v>48</v>
      </c>
      <c r="C2" s="221">
        <v>4550</v>
      </c>
      <c r="D2" s="221">
        <v>5900</v>
      </c>
      <c r="E2" s="221">
        <v>1220</v>
      </c>
      <c r="F2" s="221">
        <v>4050</v>
      </c>
      <c r="G2" s="221">
        <v>1750</v>
      </c>
      <c r="H2" s="221">
        <v>4800</v>
      </c>
      <c r="I2" s="221">
        <v>2700</v>
      </c>
      <c r="J2" s="221">
        <v>2800</v>
      </c>
      <c r="K2" s="221">
        <v>160</v>
      </c>
      <c r="L2" s="221">
        <v>50000</v>
      </c>
      <c r="M2" s="221">
        <v>1800</v>
      </c>
      <c r="N2" s="221">
        <v>600</v>
      </c>
      <c r="O2" s="221">
        <v>800</v>
      </c>
      <c r="P2" s="221">
        <v>700</v>
      </c>
      <c r="Q2" s="221">
        <v>1300</v>
      </c>
      <c r="R2" s="221">
        <v>2200</v>
      </c>
      <c r="S2" s="221">
        <v>1450</v>
      </c>
      <c r="T2" s="221">
        <v>4800</v>
      </c>
      <c r="U2" s="221">
        <v>250</v>
      </c>
      <c r="V2" s="221">
        <v>0</v>
      </c>
      <c r="W2" s="221">
        <v>200</v>
      </c>
      <c r="X2" s="221">
        <v>10</v>
      </c>
      <c r="Y2" s="221">
        <v>10</v>
      </c>
      <c r="Z2" s="221">
        <v>15</v>
      </c>
      <c r="AA2" s="221">
        <v>30</v>
      </c>
      <c r="AB2" s="221">
        <v>6</v>
      </c>
      <c r="AC2" s="221">
        <v>5</v>
      </c>
      <c r="AD2" s="221">
        <v>0</v>
      </c>
      <c r="AE2" s="221">
        <v>0</v>
      </c>
      <c r="AF2" s="221">
        <v>0</v>
      </c>
      <c r="AG2" s="221">
        <v>150000</v>
      </c>
    </row>
    <row r="3" spans="1:33">
      <c r="A3" s="221" t="s">
        <v>242</v>
      </c>
      <c r="B3" s="221" t="s">
        <v>49</v>
      </c>
      <c r="C3" s="221">
        <v>571</v>
      </c>
      <c r="D3" s="221">
        <v>741</v>
      </c>
      <c r="E3" s="221">
        <v>121</v>
      </c>
      <c r="F3" s="221">
        <v>479</v>
      </c>
      <c r="G3" s="221">
        <v>153</v>
      </c>
      <c r="H3" s="221">
        <v>266</v>
      </c>
      <c r="I3" s="221">
        <v>193</v>
      </c>
      <c r="J3" s="221">
        <v>418</v>
      </c>
      <c r="K3" s="221">
        <v>64</v>
      </c>
      <c r="L3" s="221">
        <v>4038</v>
      </c>
      <c r="M3" s="221">
        <v>186</v>
      </c>
      <c r="N3" s="221">
        <v>234</v>
      </c>
      <c r="O3" s="221">
        <v>39</v>
      </c>
      <c r="P3" s="221">
        <v>172</v>
      </c>
      <c r="Q3" s="221">
        <v>6</v>
      </c>
      <c r="R3" s="221">
        <v>0</v>
      </c>
      <c r="S3" s="221">
        <v>6</v>
      </c>
      <c r="T3" s="221">
        <v>214</v>
      </c>
      <c r="U3" s="221">
        <v>0</v>
      </c>
      <c r="V3" s="221">
        <v>0</v>
      </c>
      <c r="W3" s="221">
        <v>16</v>
      </c>
      <c r="X3" s="221">
        <v>1</v>
      </c>
      <c r="Y3" s="221">
        <v>2</v>
      </c>
      <c r="Z3" s="221">
        <v>0</v>
      </c>
      <c r="AA3" s="221">
        <v>4</v>
      </c>
      <c r="AB3" s="221">
        <v>0</v>
      </c>
      <c r="AC3" s="221">
        <v>1</v>
      </c>
      <c r="AD3" s="221">
        <v>1</v>
      </c>
      <c r="AE3" s="221">
        <v>1</v>
      </c>
      <c r="AF3" s="221">
        <v>0</v>
      </c>
      <c r="AG3" s="221">
        <v>33140</v>
      </c>
    </row>
    <row r="4" spans="1:33">
      <c r="A4" s="221" t="s">
        <v>242</v>
      </c>
      <c r="B4" s="221" t="s">
        <v>50</v>
      </c>
      <c r="C4" s="221">
        <v>5300</v>
      </c>
      <c r="D4" s="221">
        <v>4200</v>
      </c>
      <c r="E4" s="221">
        <v>1035</v>
      </c>
      <c r="F4" s="221">
        <v>2100</v>
      </c>
      <c r="G4" s="221">
        <v>1460</v>
      </c>
      <c r="H4" s="221">
        <v>3081</v>
      </c>
      <c r="I4" s="221">
        <v>1479</v>
      </c>
      <c r="J4" s="221">
        <v>2787</v>
      </c>
      <c r="K4" s="221">
        <v>315</v>
      </c>
      <c r="L4" s="221">
        <v>32165</v>
      </c>
      <c r="M4" s="221">
        <v>2562</v>
      </c>
      <c r="N4" s="221">
        <v>1200</v>
      </c>
      <c r="O4" s="221">
        <v>700</v>
      </c>
      <c r="P4" s="221">
        <v>500</v>
      </c>
      <c r="Q4" s="221">
        <v>1000</v>
      </c>
      <c r="R4" s="221">
        <v>840</v>
      </c>
      <c r="S4" s="221">
        <v>40</v>
      </c>
      <c r="T4" s="221">
        <v>2400</v>
      </c>
      <c r="U4" s="221">
        <v>1600</v>
      </c>
      <c r="V4" s="221">
        <v>0</v>
      </c>
      <c r="W4" s="221">
        <v>185</v>
      </c>
      <c r="X4" s="221">
        <v>10</v>
      </c>
      <c r="Y4" s="221">
        <v>5</v>
      </c>
      <c r="Z4" s="221">
        <v>2</v>
      </c>
      <c r="AA4" s="221">
        <v>30</v>
      </c>
      <c r="AB4" s="221">
        <v>6</v>
      </c>
      <c r="AC4" s="221">
        <v>4</v>
      </c>
      <c r="AD4" s="221">
        <v>10</v>
      </c>
      <c r="AE4" s="221">
        <v>12</v>
      </c>
      <c r="AF4" s="221">
        <v>1</v>
      </c>
      <c r="AG4" s="221">
        <v>75794</v>
      </c>
    </row>
    <row r="5" spans="1:33">
      <c r="A5" s="221" t="s">
        <v>242</v>
      </c>
      <c r="B5" s="221" t="s">
        <v>51</v>
      </c>
      <c r="C5" s="221">
        <v>700</v>
      </c>
      <c r="D5" s="221">
        <v>650</v>
      </c>
      <c r="E5" s="221">
        <v>120</v>
      </c>
      <c r="F5" s="221">
        <v>600</v>
      </c>
      <c r="G5" s="221">
        <v>250</v>
      </c>
      <c r="H5" s="221">
        <v>325</v>
      </c>
      <c r="I5" s="221">
        <v>115</v>
      </c>
      <c r="J5" s="221">
        <v>350</v>
      </c>
      <c r="K5" s="221">
        <v>16</v>
      </c>
      <c r="L5" s="221">
        <v>8200</v>
      </c>
      <c r="M5" s="221">
        <v>125</v>
      </c>
      <c r="N5" s="221">
        <v>130</v>
      </c>
      <c r="O5" s="221">
        <v>15</v>
      </c>
      <c r="P5" s="221">
        <v>85</v>
      </c>
      <c r="Q5" s="221">
        <v>60</v>
      </c>
      <c r="R5" s="221">
        <v>50</v>
      </c>
      <c r="S5" s="221">
        <v>12</v>
      </c>
      <c r="T5" s="221">
        <v>235</v>
      </c>
      <c r="U5" s="221">
        <v>0</v>
      </c>
      <c r="V5" s="221">
        <v>0</v>
      </c>
      <c r="W5" s="221">
        <v>5</v>
      </c>
      <c r="X5" s="221">
        <v>1</v>
      </c>
      <c r="Y5" s="221">
        <v>0</v>
      </c>
      <c r="Z5" s="221">
        <v>0</v>
      </c>
      <c r="AA5" s="221">
        <v>10</v>
      </c>
      <c r="AB5" s="221">
        <v>1</v>
      </c>
      <c r="AC5" s="221">
        <v>0</v>
      </c>
      <c r="AD5" s="221">
        <v>0</v>
      </c>
      <c r="AE5" s="221">
        <v>0</v>
      </c>
      <c r="AF5" s="221">
        <v>0</v>
      </c>
      <c r="AG5" s="221">
        <v>14000</v>
      </c>
    </row>
    <row r="6" spans="1:33">
      <c r="A6" s="221" t="s">
        <v>242</v>
      </c>
      <c r="B6" s="221" t="s">
        <v>52</v>
      </c>
      <c r="C6" s="221">
        <v>9200</v>
      </c>
      <c r="D6" s="221">
        <v>10000</v>
      </c>
      <c r="E6" s="221">
        <v>1800</v>
      </c>
      <c r="F6" s="221">
        <v>7500</v>
      </c>
      <c r="G6" s="221">
        <v>5600</v>
      </c>
      <c r="H6" s="221">
        <v>7000</v>
      </c>
      <c r="I6" s="221">
        <v>5000</v>
      </c>
      <c r="J6" s="221">
        <v>7200</v>
      </c>
      <c r="K6" s="221">
        <v>350</v>
      </c>
      <c r="L6" s="221">
        <v>55000</v>
      </c>
      <c r="M6" s="221">
        <v>8000</v>
      </c>
      <c r="N6" s="221">
        <v>2100</v>
      </c>
      <c r="O6" s="221">
        <v>2600</v>
      </c>
      <c r="P6" s="221">
        <v>2100</v>
      </c>
      <c r="Q6" s="221">
        <v>6700</v>
      </c>
      <c r="R6" s="221">
        <v>3600</v>
      </c>
      <c r="S6" s="221">
        <v>2000</v>
      </c>
      <c r="T6" s="221">
        <v>8700</v>
      </c>
      <c r="U6" s="221">
        <v>500</v>
      </c>
      <c r="V6" s="221">
        <v>0</v>
      </c>
      <c r="W6" s="221">
        <v>500</v>
      </c>
      <c r="X6" s="221">
        <v>25</v>
      </c>
      <c r="Y6" s="221">
        <v>3</v>
      </c>
      <c r="Z6" s="221">
        <v>30</v>
      </c>
      <c r="AA6" s="221">
        <v>100</v>
      </c>
      <c r="AB6" s="221">
        <v>20</v>
      </c>
      <c r="AC6" s="221">
        <v>10</v>
      </c>
      <c r="AD6" s="221">
        <v>35</v>
      </c>
      <c r="AE6" s="221">
        <v>25</v>
      </c>
      <c r="AF6" s="221">
        <v>15</v>
      </c>
      <c r="AG6" s="221">
        <v>453037</v>
      </c>
    </row>
    <row r="7" spans="1:33">
      <c r="A7" s="221" t="s">
        <v>242</v>
      </c>
      <c r="B7" s="221" t="s">
        <v>53</v>
      </c>
      <c r="C7" s="221">
        <v>16920</v>
      </c>
      <c r="D7" s="221">
        <v>26760</v>
      </c>
      <c r="E7" s="221">
        <v>4680</v>
      </c>
      <c r="F7" s="221">
        <v>32520</v>
      </c>
      <c r="G7" s="221">
        <v>23880</v>
      </c>
      <c r="H7" s="221">
        <v>70320</v>
      </c>
      <c r="I7" s="221">
        <v>11280</v>
      </c>
      <c r="J7" s="221">
        <v>25800</v>
      </c>
      <c r="K7" s="221">
        <v>1080</v>
      </c>
      <c r="L7" s="221">
        <v>359040</v>
      </c>
      <c r="M7" s="221">
        <v>16680</v>
      </c>
      <c r="N7" s="221">
        <v>1920</v>
      </c>
      <c r="O7" s="221">
        <v>1770</v>
      </c>
      <c r="P7" s="221">
        <v>1320</v>
      </c>
      <c r="Q7" s="221">
        <v>56160</v>
      </c>
      <c r="R7" s="221">
        <v>26880</v>
      </c>
      <c r="S7" s="221">
        <v>480</v>
      </c>
      <c r="T7" s="221">
        <v>26040</v>
      </c>
      <c r="U7" s="221">
        <v>4440</v>
      </c>
      <c r="V7" s="221">
        <v>0</v>
      </c>
      <c r="W7" s="221">
        <v>840</v>
      </c>
      <c r="X7" s="221">
        <v>120</v>
      </c>
      <c r="Y7" s="221">
        <v>40</v>
      </c>
      <c r="Z7" s="221">
        <v>10</v>
      </c>
      <c r="AA7" s="221">
        <v>720</v>
      </c>
      <c r="AB7" s="221">
        <v>240</v>
      </c>
      <c r="AC7" s="221">
        <v>40</v>
      </c>
      <c r="AD7" s="221">
        <v>120</v>
      </c>
      <c r="AE7" s="221">
        <v>40</v>
      </c>
      <c r="AF7" s="221">
        <v>10</v>
      </c>
      <c r="AG7" s="221">
        <v>925000</v>
      </c>
    </row>
    <row r="8" spans="1:33">
      <c r="A8" s="221" t="s">
        <v>242</v>
      </c>
      <c r="B8" s="221" t="s">
        <v>54</v>
      </c>
      <c r="C8" s="221">
        <v>210</v>
      </c>
      <c r="D8" s="221">
        <v>150</v>
      </c>
      <c r="E8" s="221">
        <v>30</v>
      </c>
      <c r="F8" s="221">
        <v>125</v>
      </c>
      <c r="G8" s="221">
        <v>75</v>
      </c>
      <c r="H8" s="221">
        <v>120</v>
      </c>
      <c r="I8" s="221">
        <v>55</v>
      </c>
      <c r="J8" s="221">
        <v>225</v>
      </c>
      <c r="K8" s="221">
        <v>10</v>
      </c>
      <c r="L8" s="221">
        <v>1600</v>
      </c>
      <c r="M8" s="221">
        <v>180</v>
      </c>
      <c r="N8" s="221">
        <v>25</v>
      </c>
      <c r="O8" s="221">
        <v>8</v>
      </c>
      <c r="P8" s="221">
        <v>24</v>
      </c>
      <c r="Q8" s="221">
        <v>10</v>
      </c>
      <c r="R8" s="221">
        <v>10</v>
      </c>
      <c r="S8" s="221">
        <v>2</v>
      </c>
      <c r="T8" s="221">
        <v>100</v>
      </c>
      <c r="U8" s="221">
        <v>35</v>
      </c>
      <c r="V8" s="221">
        <v>0</v>
      </c>
      <c r="W8" s="221">
        <v>5</v>
      </c>
      <c r="X8" s="221">
        <v>0</v>
      </c>
      <c r="Y8" s="221">
        <v>0</v>
      </c>
      <c r="Z8" s="221">
        <v>0</v>
      </c>
      <c r="AA8" s="221">
        <v>0</v>
      </c>
      <c r="AB8" s="221">
        <v>0</v>
      </c>
      <c r="AC8" s="221">
        <v>0</v>
      </c>
      <c r="AD8" s="221">
        <v>0</v>
      </c>
      <c r="AE8" s="221">
        <v>0</v>
      </c>
      <c r="AF8" s="221">
        <v>0</v>
      </c>
      <c r="AG8" s="221">
        <v>4700</v>
      </c>
    </row>
    <row r="9" spans="1:33">
      <c r="A9" s="221" t="s">
        <v>242</v>
      </c>
      <c r="B9" s="221" t="s">
        <v>55</v>
      </c>
      <c r="C9" s="221">
        <v>2400</v>
      </c>
      <c r="D9" s="221">
        <v>2500</v>
      </c>
      <c r="E9" s="221">
        <v>650</v>
      </c>
      <c r="F9" s="221">
        <v>2500</v>
      </c>
      <c r="G9" s="221">
        <v>1800</v>
      </c>
      <c r="H9" s="221">
        <v>1900</v>
      </c>
      <c r="I9" s="221">
        <v>2400</v>
      </c>
      <c r="J9" s="221">
        <v>2150</v>
      </c>
      <c r="K9" s="221">
        <v>125</v>
      </c>
      <c r="L9" s="221">
        <v>15500</v>
      </c>
      <c r="M9" s="221">
        <v>1015</v>
      </c>
      <c r="N9" s="221">
        <v>450</v>
      </c>
      <c r="O9" s="221">
        <v>300</v>
      </c>
      <c r="P9" s="221">
        <v>500</v>
      </c>
      <c r="Q9" s="221">
        <v>1075</v>
      </c>
      <c r="R9" s="221">
        <v>400</v>
      </c>
      <c r="S9" s="221">
        <v>475</v>
      </c>
      <c r="T9" s="221">
        <v>580</v>
      </c>
      <c r="U9" s="221">
        <v>30</v>
      </c>
      <c r="V9" s="221">
        <v>0</v>
      </c>
      <c r="W9" s="221">
        <v>60</v>
      </c>
      <c r="X9" s="221">
        <v>8</v>
      </c>
      <c r="Y9" s="221">
        <v>1</v>
      </c>
      <c r="Z9" s="221">
        <v>1</v>
      </c>
      <c r="AA9" s="221">
        <v>50</v>
      </c>
      <c r="AB9" s="221">
        <v>3</v>
      </c>
      <c r="AC9" s="221">
        <v>3</v>
      </c>
      <c r="AD9" s="221">
        <v>0</v>
      </c>
      <c r="AE9" s="221">
        <v>3</v>
      </c>
      <c r="AF9" s="221">
        <v>3</v>
      </c>
      <c r="AG9" s="221">
        <v>53000</v>
      </c>
    </row>
    <row r="10" spans="1:33">
      <c r="A10" s="221" t="s">
        <v>242</v>
      </c>
      <c r="B10" s="221" t="s">
        <v>56</v>
      </c>
      <c r="C10" s="221">
        <v>1200</v>
      </c>
      <c r="D10" s="221">
        <v>1800</v>
      </c>
      <c r="E10" s="221">
        <v>300</v>
      </c>
      <c r="F10" s="221">
        <v>900</v>
      </c>
      <c r="G10" s="221">
        <v>1150</v>
      </c>
      <c r="H10" s="221">
        <v>1600</v>
      </c>
      <c r="I10" s="221">
        <v>1585</v>
      </c>
      <c r="J10" s="221">
        <v>1800</v>
      </c>
      <c r="K10" s="221">
        <v>220</v>
      </c>
      <c r="L10" s="221">
        <v>5500</v>
      </c>
      <c r="M10" s="221">
        <v>2500</v>
      </c>
      <c r="N10" s="221">
        <v>900</v>
      </c>
      <c r="O10" s="221">
        <v>260</v>
      </c>
      <c r="P10" s="221">
        <v>600</v>
      </c>
      <c r="Q10" s="221">
        <v>1080</v>
      </c>
      <c r="R10" s="221">
        <v>700</v>
      </c>
      <c r="S10" s="221">
        <v>750</v>
      </c>
      <c r="T10" s="221">
        <v>1800</v>
      </c>
      <c r="U10" s="221">
        <v>1550</v>
      </c>
      <c r="V10" s="221">
        <v>0</v>
      </c>
      <c r="W10" s="221">
        <v>143</v>
      </c>
      <c r="X10" s="221">
        <v>2</v>
      </c>
      <c r="Y10" s="221">
        <v>2</v>
      </c>
      <c r="Z10" s="221">
        <v>1</v>
      </c>
      <c r="AA10" s="221">
        <v>24</v>
      </c>
      <c r="AB10" s="221">
        <v>4</v>
      </c>
      <c r="AC10" s="221">
        <v>3</v>
      </c>
      <c r="AD10" s="221">
        <v>4</v>
      </c>
      <c r="AE10" s="221">
        <v>12</v>
      </c>
      <c r="AF10" s="221">
        <v>2</v>
      </c>
      <c r="AG10" s="221">
        <v>130000</v>
      </c>
    </row>
    <row r="11" spans="1:33">
      <c r="A11" s="221" t="s">
        <v>242</v>
      </c>
      <c r="B11" s="221" t="s">
        <v>57</v>
      </c>
      <c r="C11" s="221">
        <v>1700</v>
      </c>
      <c r="D11" s="221">
        <v>2250</v>
      </c>
      <c r="E11" s="221">
        <v>660</v>
      </c>
      <c r="F11" s="221">
        <v>1920</v>
      </c>
      <c r="G11" s="221">
        <v>1320</v>
      </c>
      <c r="H11" s="221">
        <v>2650</v>
      </c>
      <c r="I11" s="221">
        <v>950</v>
      </c>
      <c r="J11" s="221">
        <v>2340</v>
      </c>
      <c r="K11" s="221">
        <v>270</v>
      </c>
      <c r="L11" s="221">
        <v>20000</v>
      </c>
      <c r="M11" s="221">
        <v>950</v>
      </c>
      <c r="N11" s="221">
        <v>190</v>
      </c>
      <c r="O11" s="221">
        <v>215</v>
      </c>
      <c r="P11" s="221">
        <v>150</v>
      </c>
      <c r="Q11" s="221">
        <v>1050</v>
      </c>
      <c r="R11" s="221">
        <v>570</v>
      </c>
      <c r="S11" s="221">
        <v>60</v>
      </c>
      <c r="T11" s="221">
        <v>2250</v>
      </c>
      <c r="U11" s="221">
        <v>1200</v>
      </c>
      <c r="V11" s="221">
        <v>0</v>
      </c>
      <c r="W11" s="221">
        <v>40</v>
      </c>
      <c r="X11" s="221">
        <v>6</v>
      </c>
      <c r="Y11" s="221">
        <v>6</v>
      </c>
      <c r="Z11" s="221">
        <v>3</v>
      </c>
      <c r="AA11" s="221">
        <v>46</v>
      </c>
      <c r="AB11" s="221">
        <v>7</v>
      </c>
      <c r="AC11" s="221">
        <v>1</v>
      </c>
      <c r="AD11" s="221">
        <v>15</v>
      </c>
      <c r="AE11" s="221">
        <v>2</v>
      </c>
      <c r="AF11" s="221">
        <v>1</v>
      </c>
      <c r="AG11" s="221">
        <v>54641</v>
      </c>
    </row>
    <row r="12" spans="1:33">
      <c r="A12" s="221" t="s">
        <v>242</v>
      </c>
      <c r="B12" s="221" t="s">
        <v>58</v>
      </c>
      <c r="C12" s="221">
        <v>2400</v>
      </c>
      <c r="D12" s="221">
        <v>4200</v>
      </c>
      <c r="E12" s="221">
        <v>700</v>
      </c>
      <c r="F12" s="221">
        <v>4900</v>
      </c>
      <c r="G12" s="221">
        <v>2900</v>
      </c>
      <c r="H12" s="221">
        <v>3800</v>
      </c>
      <c r="I12" s="221">
        <v>3800</v>
      </c>
      <c r="J12" s="221">
        <v>3100</v>
      </c>
      <c r="K12" s="221">
        <v>250</v>
      </c>
      <c r="L12" s="221">
        <v>33000</v>
      </c>
      <c r="M12" s="221">
        <v>1800</v>
      </c>
      <c r="N12" s="221">
        <v>1300</v>
      </c>
      <c r="O12" s="221">
        <v>300</v>
      </c>
      <c r="P12" s="221">
        <v>1200</v>
      </c>
      <c r="Q12" s="221">
        <v>3100</v>
      </c>
      <c r="R12" s="221">
        <v>1500</v>
      </c>
      <c r="S12" s="221">
        <v>1200</v>
      </c>
      <c r="T12" s="221">
        <v>3200</v>
      </c>
      <c r="U12" s="221">
        <v>800</v>
      </c>
      <c r="V12" s="221">
        <v>0</v>
      </c>
      <c r="W12" s="221">
        <v>100</v>
      </c>
      <c r="X12" s="221">
        <v>1</v>
      </c>
      <c r="Y12" s="221">
        <v>1</v>
      </c>
      <c r="Z12" s="221">
        <v>1</v>
      </c>
      <c r="AA12" s="221">
        <v>100</v>
      </c>
      <c r="AB12" s="221">
        <v>1</v>
      </c>
      <c r="AC12" s="221">
        <v>1</v>
      </c>
      <c r="AD12" s="221">
        <v>1</v>
      </c>
      <c r="AE12" s="221">
        <v>1</v>
      </c>
      <c r="AF12" s="221">
        <v>1</v>
      </c>
      <c r="AG12" s="221">
        <v>204000</v>
      </c>
    </row>
    <row r="13" spans="1:33">
      <c r="A13" s="221" t="s">
        <v>242</v>
      </c>
      <c r="B13" s="221" t="s">
        <v>59</v>
      </c>
      <c r="C13" s="221">
        <v>1100</v>
      </c>
      <c r="D13" s="221">
        <v>1400</v>
      </c>
      <c r="E13" s="221">
        <v>300</v>
      </c>
      <c r="F13" s="221">
        <v>1100</v>
      </c>
      <c r="G13" s="221">
        <v>550</v>
      </c>
      <c r="H13" s="221">
        <v>1110</v>
      </c>
      <c r="I13" s="221">
        <v>420</v>
      </c>
      <c r="J13" s="221">
        <v>1200</v>
      </c>
      <c r="K13" s="221">
        <v>175</v>
      </c>
      <c r="L13" s="221">
        <v>12000</v>
      </c>
      <c r="M13" s="221">
        <v>1000</v>
      </c>
      <c r="N13" s="221">
        <v>350</v>
      </c>
      <c r="O13" s="221">
        <v>160</v>
      </c>
      <c r="P13" s="221">
        <v>450</v>
      </c>
      <c r="Q13" s="221">
        <v>130</v>
      </c>
      <c r="R13" s="221">
        <v>230</v>
      </c>
      <c r="S13" s="221">
        <v>110</v>
      </c>
      <c r="T13" s="221">
        <v>1050</v>
      </c>
      <c r="U13" s="221">
        <v>100</v>
      </c>
      <c r="V13" s="221">
        <v>0</v>
      </c>
      <c r="W13" s="221">
        <v>60</v>
      </c>
      <c r="X13" s="221">
        <v>1</v>
      </c>
      <c r="Y13" s="221">
        <v>0</v>
      </c>
      <c r="Z13" s="221">
        <v>1</v>
      </c>
      <c r="AA13" s="221">
        <v>35</v>
      </c>
      <c r="AB13" s="221">
        <v>2</v>
      </c>
      <c r="AC13" s="221">
        <v>1</v>
      </c>
      <c r="AD13" s="221">
        <v>1</v>
      </c>
      <c r="AE13" s="221">
        <v>1</v>
      </c>
      <c r="AF13" s="221">
        <v>1</v>
      </c>
      <c r="AG13" s="221">
        <v>23000</v>
      </c>
    </row>
    <row r="14" spans="1:33">
      <c r="A14" s="221" t="s">
        <v>242</v>
      </c>
      <c r="B14" s="221" t="s">
        <v>60</v>
      </c>
      <c r="C14" s="221">
        <v>30362</v>
      </c>
      <c r="D14" s="221">
        <v>45038</v>
      </c>
      <c r="E14" s="221">
        <v>4889</v>
      </c>
      <c r="F14" s="221">
        <v>76503</v>
      </c>
      <c r="G14" s="221">
        <v>30460</v>
      </c>
      <c r="H14" s="221">
        <v>78035</v>
      </c>
      <c r="I14" s="221">
        <v>13663</v>
      </c>
      <c r="J14" s="221">
        <v>30782</v>
      </c>
      <c r="K14" s="221">
        <v>4513</v>
      </c>
      <c r="L14" s="221">
        <v>722200</v>
      </c>
      <c r="M14" s="221">
        <v>26629</v>
      </c>
      <c r="N14" s="221">
        <v>14793</v>
      </c>
      <c r="O14" s="221">
        <v>5150</v>
      </c>
      <c r="P14" s="221">
        <v>48378</v>
      </c>
      <c r="Q14" s="221">
        <v>56040</v>
      </c>
      <c r="R14" s="221">
        <v>24587</v>
      </c>
      <c r="S14" s="221">
        <v>46801</v>
      </c>
      <c r="T14" s="221">
        <v>25431</v>
      </c>
      <c r="U14" s="221">
        <v>11770</v>
      </c>
      <c r="V14" s="221">
        <v>0</v>
      </c>
      <c r="W14" s="221">
        <v>1007</v>
      </c>
      <c r="X14" s="221">
        <v>23</v>
      </c>
      <c r="Y14" s="221">
        <v>70</v>
      </c>
      <c r="Z14" s="221">
        <v>28</v>
      </c>
      <c r="AA14" s="221">
        <v>1035</v>
      </c>
      <c r="AB14" s="221">
        <v>357</v>
      </c>
      <c r="AC14" s="221">
        <v>35</v>
      </c>
      <c r="AD14" s="221">
        <v>140</v>
      </c>
      <c r="AE14" s="221">
        <v>75</v>
      </c>
      <c r="AF14" s="221">
        <v>0</v>
      </c>
      <c r="AG14" s="221">
        <v>1274168</v>
      </c>
    </row>
    <row r="15" spans="1:33">
      <c r="A15" s="221" t="s">
        <v>242</v>
      </c>
      <c r="B15" s="221" t="s">
        <v>61</v>
      </c>
      <c r="C15" s="221">
        <v>560</v>
      </c>
      <c r="D15" s="221">
        <v>725</v>
      </c>
      <c r="E15" s="221">
        <v>250</v>
      </c>
      <c r="F15" s="221">
        <v>475</v>
      </c>
      <c r="G15" s="221">
        <v>200</v>
      </c>
      <c r="H15" s="221">
        <v>330</v>
      </c>
      <c r="I15" s="221">
        <v>110</v>
      </c>
      <c r="J15" s="221">
        <v>445</v>
      </c>
      <c r="K15" s="221">
        <v>20</v>
      </c>
      <c r="L15" s="221">
        <v>5000</v>
      </c>
      <c r="M15" s="221">
        <v>250</v>
      </c>
      <c r="N15" s="221">
        <v>100</v>
      </c>
      <c r="O15" s="221">
        <v>100</v>
      </c>
      <c r="P15" s="221">
        <v>50</v>
      </c>
      <c r="Q15" s="221">
        <v>45</v>
      </c>
      <c r="R15" s="221">
        <v>1</v>
      </c>
      <c r="S15" s="221">
        <v>1</v>
      </c>
      <c r="T15" s="221">
        <v>80</v>
      </c>
      <c r="U15" s="221">
        <v>5</v>
      </c>
      <c r="V15" s="221">
        <v>0</v>
      </c>
      <c r="W15" s="221">
        <v>20</v>
      </c>
      <c r="X15" s="221">
        <v>1</v>
      </c>
      <c r="Y15" s="221">
        <v>1</v>
      </c>
      <c r="Z15" s="221">
        <v>1</v>
      </c>
      <c r="AA15" s="221">
        <v>15</v>
      </c>
      <c r="AB15" s="221">
        <v>1</v>
      </c>
      <c r="AC15" s="221">
        <v>1</v>
      </c>
      <c r="AD15" s="221">
        <v>1</v>
      </c>
      <c r="AE15" s="221">
        <v>1</v>
      </c>
      <c r="AF15" s="221">
        <v>1</v>
      </c>
      <c r="AG15" s="221">
        <v>10750</v>
      </c>
    </row>
    <row r="16" spans="1:33">
      <c r="A16" s="221" t="s">
        <v>242</v>
      </c>
      <c r="B16" s="221" t="s">
        <v>62</v>
      </c>
      <c r="C16" s="221">
        <v>260</v>
      </c>
      <c r="D16" s="221">
        <v>231</v>
      </c>
      <c r="E16" s="221">
        <v>43</v>
      </c>
      <c r="F16" s="221">
        <v>185</v>
      </c>
      <c r="G16" s="221">
        <v>106</v>
      </c>
      <c r="H16" s="221">
        <v>146</v>
      </c>
      <c r="I16" s="221">
        <v>91</v>
      </c>
      <c r="J16" s="221">
        <v>358</v>
      </c>
      <c r="K16" s="221">
        <v>34</v>
      </c>
      <c r="L16" s="221">
        <v>2600</v>
      </c>
      <c r="M16" s="221">
        <v>53</v>
      </c>
      <c r="N16" s="221">
        <v>40</v>
      </c>
      <c r="O16" s="221">
        <v>2</v>
      </c>
      <c r="P16" s="221">
        <v>4</v>
      </c>
      <c r="Q16" s="221">
        <v>3</v>
      </c>
      <c r="R16" s="221">
        <v>2</v>
      </c>
      <c r="S16" s="221">
        <v>3</v>
      </c>
      <c r="T16" s="221">
        <v>10</v>
      </c>
      <c r="U16" s="221">
        <v>1</v>
      </c>
      <c r="V16" s="221">
        <v>0</v>
      </c>
      <c r="W16" s="221">
        <v>4</v>
      </c>
      <c r="X16" s="221">
        <v>0</v>
      </c>
      <c r="Y16" s="221">
        <v>0</v>
      </c>
      <c r="Z16" s="221">
        <v>0</v>
      </c>
      <c r="AA16" s="221">
        <v>4</v>
      </c>
      <c r="AB16" s="221">
        <v>0</v>
      </c>
      <c r="AC16" s="221">
        <v>0</v>
      </c>
      <c r="AD16" s="221">
        <v>2</v>
      </c>
      <c r="AE16" s="221">
        <v>2</v>
      </c>
      <c r="AF16" s="221">
        <v>0</v>
      </c>
      <c r="AG16" s="221">
        <v>4334</v>
      </c>
    </row>
    <row r="17" spans="1:33">
      <c r="A17" s="221" t="s">
        <v>242</v>
      </c>
      <c r="B17" s="221" t="s">
        <v>63</v>
      </c>
      <c r="C17" s="221">
        <v>11570</v>
      </c>
      <c r="D17" s="221">
        <v>21514</v>
      </c>
      <c r="E17" s="221">
        <v>3410</v>
      </c>
      <c r="F17" s="221">
        <v>19009</v>
      </c>
      <c r="G17" s="221">
        <v>8295</v>
      </c>
      <c r="H17" s="221">
        <v>20839</v>
      </c>
      <c r="I17" s="221">
        <v>6148</v>
      </c>
      <c r="J17" s="221">
        <v>13672</v>
      </c>
      <c r="K17" s="221">
        <v>1117</v>
      </c>
      <c r="L17" s="221">
        <v>109515</v>
      </c>
      <c r="M17" s="221">
        <v>8185</v>
      </c>
      <c r="N17" s="221">
        <v>2723</v>
      </c>
      <c r="O17" s="221">
        <v>1878</v>
      </c>
      <c r="P17" s="221">
        <v>1957</v>
      </c>
      <c r="Q17" s="221">
        <v>3782</v>
      </c>
      <c r="R17" s="221">
        <v>2284</v>
      </c>
      <c r="S17" s="221">
        <v>567</v>
      </c>
      <c r="T17" s="221">
        <v>6589</v>
      </c>
      <c r="U17" s="221">
        <v>427</v>
      </c>
      <c r="V17" s="221">
        <v>0</v>
      </c>
      <c r="W17" s="221">
        <v>337</v>
      </c>
      <c r="X17" s="221">
        <v>2</v>
      </c>
      <c r="Y17" s="221">
        <v>2</v>
      </c>
      <c r="Z17" s="221">
        <v>5</v>
      </c>
      <c r="AA17" s="221">
        <v>206</v>
      </c>
      <c r="AB17" s="221">
        <v>133</v>
      </c>
      <c r="AC17" s="221">
        <v>14</v>
      </c>
      <c r="AD17" s="221">
        <v>66</v>
      </c>
      <c r="AE17" s="221">
        <v>82</v>
      </c>
      <c r="AF17" s="221">
        <v>7</v>
      </c>
      <c r="AG17" s="221">
        <v>278875</v>
      </c>
    </row>
    <row r="18" spans="1:33">
      <c r="A18" s="221" t="s">
        <v>242</v>
      </c>
      <c r="B18" s="221" t="s">
        <v>64</v>
      </c>
      <c r="C18" s="221">
        <v>6048</v>
      </c>
      <c r="D18" s="221">
        <v>7063</v>
      </c>
      <c r="E18" s="221">
        <v>1569</v>
      </c>
      <c r="F18" s="221">
        <v>3612</v>
      </c>
      <c r="G18" s="221">
        <v>2198</v>
      </c>
      <c r="H18" s="221">
        <v>4185</v>
      </c>
      <c r="I18" s="221">
        <v>3425</v>
      </c>
      <c r="J18" s="221">
        <v>5032</v>
      </c>
      <c r="K18" s="221">
        <v>300</v>
      </c>
      <c r="L18" s="221">
        <v>34098</v>
      </c>
      <c r="M18" s="221">
        <v>6963</v>
      </c>
      <c r="N18" s="221">
        <v>1391</v>
      </c>
      <c r="O18" s="221">
        <v>5782</v>
      </c>
      <c r="P18" s="221">
        <v>503</v>
      </c>
      <c r="Q18" s="221">
        <v>1905</v>
      </c>
      <c r="R18" s="221">
        <v>1440</v>
      </c>
      <c r="S18" s="221">
        <v>2250</v>
      </c>
      <c r="T18" s="221">
        <v>6584</v>
      </c>
      <c r="U18" s="221">
        <v>4538</v>
      </c>
      <c r="V18" s="221">
        <v>0</v>
      </c>
      <c r="W18" s="221">
        <v>670</v>
      </c>
      <c r="X18" s="221">
        <v>30</v>
      </c>
      <c r="Y18" s="221">
        <v>4</v>
      </c>
      <c r="Z18" s="221">
        <v>5</v>
      </c>
      <c r="AA18" s="221">
        <v>50</v>
      </c>
      <c r="AB18" s="221">
        <v>15</v>
      </c>
      <c r="AC18" s="221">
        <v>4</v>
      </c>
      <c r="AD18" s="221">
        <v>16</v>
      </c>
      <c r="AE18" s="221">
        <v>15</v>
      </c>
      <c r="AF18" s="221">
        <v>5</v>
      </c>
      <c r="AG18" s="221">
        <v>117250</v>
      </c>
    </row>
    <row r="19" spans="1:33">
      <c r="A19" s="221" t="s">
        <v>242</v>
      </c>
      <c r="B19" s="221" t="s">
        <v>65</v>
      </c>
      <c r="C19" s="221">
        <v>1100</v>
      </c>
      <c r="D19" s="221">
        <v>1600</v>
      </c>
      <c r="E19" s="221">
        <v>250</v>
      </c>
      <c r="F19" s="221">
        <v>1200</v>
      </c>
      <c r="G19" s="221">
        <v>800</v>
      </c>
      <c r="H19" s="221">
        <v>1100</v>
      </c>
      <c r="I19" s="221">
        <v>700</v>
      </c>
      <c r="J19" s="221">
        <v>1200</v>
      </c>
      <c r="K19" s="221">
        <v>50</v>
      </c>
      <c r="L19" s="221">
        <v>9000</v>
      </c>
      <c r="M19" s="221">
        <v>440</v>
      </c>
      <c r="N19" s="221">
        <v>300</v>
      </c>
      <c r="O19" s="221">
        <v>60</v>
      </c>
      <c r="P19" s="221">
        <v>140</v>
      </c>
      <c r="Q19" s="221">
        <v>900</v>
      </c>
      <c r="R19" s="221">
        <v>350</v>
      </c>
      <c r="S19" s="221">
        <v>160</v>
      </c>
      <c r="T19" s="221">
        <v>900</v>
      </c>
      <c r="U19" s="221">
        <v>200</v>
      </c>
      <c r="V19" s="221">
        <v>0</v>
      </c>
      <c r="W19" s="221">
        <v>40</v>
      </c>
      <c r="X19" s="221">
        <v>1</v>
      </c>
      <c r="Y19" s="221">
        <v>1</v>
      </c>
      <c r="Z19" s="221">
        <v>1</v>
      </c>
      <c r="AA19" s="221">
        <v>15</v>
      </c>
      <c r="AB19" s="221">
        <v>1</v>
      </c>
      <c r="AC19" s="221">
        <v>1</v>
      </c>
      <c r="AD19" s="221">
        <v>3</v>
      </c>
      <c r="AE19" s="221">
        <v>1</v>
      </c>
      <c r="AF19" s="221">
        <v>1</v>
      </c>
      <c r="AG19" s="221">
        <v>24000</v>
      </c>
    </row>
    <row r="20" spans="1:33">
      <c r="A20" s="221" t="s">
        <v>242</v>
      </c>
      <c r="B20" s="221" t="s">
        <v>66</v>
      </c>
      <c r="C20" s="221">
        <v>250</v>
      </c>
      <c r="D20" s="221">
        <v>550</v>
      </c>
      <c r="E20" s="221">
        <v>40</v>
      </c>
      <c r="F20" s="221">
        <v>175</v>
      </c>
      <c r="G20" s="221">
        <v>140</v>
      </c>
      <c r="H20" s="221">
        <v>90</v>
      </c>
      <c r="I20" s="221">
        <v>80</v>
      </c>
      <c r="J20" s="221">
        <v>200</v>
      </c>
      <c r="K20" s="221">
        <v>8</v>
      </c>
      <c r="L20" s="221">
        <v>1200</v>
      </c>
      <c r="M20" s="221">
        <v>200</v>
      </c>
      <c r="N20" s="221">
        <v>175</v>
      </c>
      <c r="O20" s="221">
        <v>35</v>
      </c>
      <c r="P20" s="221">
        <v>100</v>
      </c>
      <c r="Q20" s="221">
        <v>75</v>
      </c>
      <c r="R20" s="221">
        <v>1</v>
      </c>
      <c r="S20" s="221">
        <v>0</v>
      </c>
      <c r="T20" s="221">
        <v>1</v>
      </c>
      <c r="U20" s="221">
        <v>0</v>
      </c>
      <c r="V20" s="221">
        <v>0</v>
      </c>
      <c r="W20" s="221">
        <v>2</v>
      </c>
      <c r="X20" s="221">
        <v>2</v>
      </c>
      <c r="Y20" s="221">
        <v>0</v>
      </c>
      <c r="Z20" s="221">
        <v>1</v>
      </c>
      <c r="AA20" s="221">
        <v>4</v>
      </c>
      <c r="AB20" s="221">
        <v>1</v>
      </c>
      <c r="AC20" s="221">
        <v>0</v>
      </c>
      <c r="AD20" s="221">
        <v>1</v>
      </c>
      <c r="AE20" s="221">
        <v>0</v>
      </c>
      <c r="AF20" s="221">
        <v>0</v>
      </c>
      <c r="AG20" s="221">
        <v>4565</v>
      </c>
    </row>
    <row r="21" spans="1:33">
      <c r="A21" s="221" t="s">
        <v>242</v>
      </c>
      <c r="B21" s="221" t="s">
        <v>67</v>
      </c>
      <c r="C21" s="221">
        <v>553</v>
      </c>
      <c r="D21" s="221">
        <v>649</v>
      </c>
      <c r="E21" s="221">
        <v>126</v>
      </c>
      <c r="F21" s="221">
        <v>995</v>
      </c>
      <c r="G21" s="221">
        <v>411</v>
      </c>
      <c r="H21" s="221">
        <v>557</v>
      </c>
      <c r="I21" s="221">
        <v>432</v>
      </c>
      <c r="J21" s="221">
        <v>581</v>
      </c>
      <c r="K21" s="221">
        <v>11</v>
      </c>
      <c r="L21" s="221">
        <v>11701</v>
      </c>
      <c r="M21" s="221">
        <v>558</v>
      </c>
      <c r="N21" s="221">
        <v>461</v>
      </c>
      <c r="O21" s="221">
        <v>30</v>
      </c>
      <c r="P21" s="221">
        <v>0</v>
      </c>
      <c r="Q21" s="221">
        <v>150</v>
      </c>
      <c r="R21" s="221">
        <v>371</v>
      </c>
      <c r="S21" s="221">
        <v>43</v>
      </c>
      <c r="T21" s="221">
        <v>598</v>
      </c>
      <c r="U21" s="221">
        <v>0</v>
      </c>
      <c r="V21" s="221">
        <v>0</v>
      </c>
      <c r="W21" s="221">
        <v>51</v>
      </c>
      <c r="X21" s="221">
        <v>0</v>
      </c>
      <c r="Y21" s="221">
        <v>0</v>
      </c>
      <c r="Z21" s="221">
        <v>0</v>
      </c>
      <c r="AA21" s="221">
        <v>0</v>
      </c>
      <c r="AB21" s="221">
        <v>0</v>
      </c>
      <c r="AC21" s="221">
        <v>0</v>
      </c>
      <c r="AD21" s="221">
        <v>0</v>
      </c>
      <c r="AE21" s="221">
        <v>0</v>
      </c>
      <c r="AF21" s="221">
        <v>0</v>
      </c>
      <c r="AG21" s="221">
        <v>24619</v>
      </c>
    </row>
    <row r="22" spans="1:33">
      <c r="A22" s="221" t="s">
        <v>242</v>
      </c>
      <c r="B22" s="221" t="s">
        <v>68</v>
      </c>
      <c r="C22" s="221">
        <v>210</v>
      </c>
      <c r="D22" s="221">
        <v>280</v>
      </c>
      <c r="E22" s="221">
        <v>55</v>
      </c>
      <c r="F22" s="221">
        <v>150</v>
      </c>
      <c r="G22" s="221">
        <v>125</v>
      </c>
      <c r="H22" s="221">
        <v>145</v>
      </c>
      <c r="I22" s="221">
        <v>90</v>
      </c>
      <c r="J22" s="221">
        <v>300</v>
      </c>
      <c r="K22" s="221">
        <v>15</v>
      </c>
      <c r="L22" s="221">
        <v>1000</v>
      </c>
      <c r="M22" s="221">
        <v>85</v>
      </c>
      <c r="N22" s="221">
        <v>50</v>
      </c>
      <c r="O22" s="221">
        <v>15</v>
      </c>
      <c r="P22" s="221">
        <v>85</v>
      </c>
      <c r="Q22" s="221">
        <v>12</v>
      </c>
      <c r="R22" s="221">
        <v>2</v>
      </c>
      <c r="S22" s="221">
        <v>6</v>
      </c>
      <c r="T22" s="221">
        <v>190</v>
      </c>
      <c r="U22" s="221">
        <v>1</v>
      </c>
      <c r="V22" s="221">
        <v>0</v>
      </c>
      <c r="W22" s="221">
        <v>2</v>
      </c>
      <c r="X22" s="221">
        <v>0</v>
      </c>
      <c r="Y22" s="221">
        <v>0</v>
      </c>
      <c r="Z22" s="221">
        <v>0</v>
      </c>
      <c r="AA22" s="221">
        <v>1</v>
      </c>
      <c r="AB22" s="221">
        <v>0</v>
      </c>
      <c r="AC22" s="221">
        <v>1</v>
      </c>
      <c r="AD22" s="221">
        <v>2</v>
      </c>
      <c r="AE22" s="221">
        <v>1</v>
      </c>
      <c r="AF22" s="221">
        <v>0</v>
      </c>
      <c r="AG22" s="221">
        <v>3600</v>
      </c>
    </row>
    <row r="23" spans="1:33">
      <c r="A23" s="221" t="s">
        <v>242</v>
      </c>
      <c r="B23" s="221" t="s">
        <v>69</v>
      </c>
      <c r="C23" s="221">
        <v>140</v>
      </c>
      <c r="D23" s="221">
        <v>343</v>
      </c>
      <c r="E23" s="221">
        <v>23</v>
      </c>
      <c r="F23" s="221">
        <v>199</v>
      </c>
      <c r="G23" s="221">
        <v>54</v>
      </c>
      <c r="H23" s="221">
        <v>79</v>
      </c>
      <c r="I23" s="221">
        <v>58</v>
      </c>
      <c r="J23" s="221">
        <v>102</v>
      </c>
      <c r="K23" s="221">
        <v>4</v>
      </c>
      <c r="L23" s="221">
        <v>4509</v>
      </c>
      <c r="M23" s="221">
        <v>48</v>
      </c>
      <c r="N23" s="221">
        <v>22</v>
      </c>
      <c r="O23" s="221">
        <v>0</v>
      </c>
      <c r="P23" s="221">
        <v>32</v>
      </c>
      <c r="Q23" s="221">
        <v>31</v>
      </c>
      <c r="R23" s="221">
        <v>4</v>
      </c>
      <c r="S23" s="221">
        <v>2</v>
      </c>
      <c r="T23" s="221">
        <v>64</v>
      </c>
      <c r="U23" s="221">
        <v>5</v>
      </c>
      <c r="V23" s="221">
        <v>0</v>
      </c>
      <c r="W23" s="221">
        <v>6</v>
      </c>
      <c r="X23" s="221">
        <v>0</v>
      </c>
      <c r="Y23" s="221">
        <v>0</v>
      </c>
      <c r="Z23" s="221">
        <v>0</v>
      </c>
      <c r="AA23" s="221">
        <v>2</v>
      </c>
      <c r="AB23" s="221">
        <v>1</v>
      </c>
      <c r="AC23" s="221">
        <v>0</v>
      </c>
      <c r="AD23" s="221">
        <v>0</v>
      </c>
      <c r="AE23" s="221">
        <v>1</v>
      </c>
      <c r="AF23" s="221">
        <v>0</v>
      </c>
      <c r="AG23" s="221">
        <v>6618</v>
      </c>
    </row>
    <row r="24" spans="1:33">
      <c r="A24" s="221" t="s">
        <v>242</v>
      </c>
      <c r="B24" s="221" t="s">
        <v>70</v>
      </c>
      <c r="C24" s="221">
        <v>337</v>
      </c>
      <c r="D24" s="221">
        <v>288</v>
      </c>
      <c r="E24" s="221">
        <v>38</v>
      </c>
      <c r="F24" s="221">
        <v>190</v>
      </c>
      <c r="G24" s="221">
        <v>133</v>
      </c>
      <c r="H24" s="221">
        <v>125</v>
      </c>
      <c r="I24" s="221">
        <v>114</v>
      </c>
      <c r="J24" s="221">
        <v>185</v>
      </c>
      <c r="K24" s="221">
        <v>8</v>
      </c>
      <c r="L24" s="221">
        <v>852</v>
      </c>
      <c r="M24" s="221">
        <v>161</v>
      </c>
      <c r="N24" s="221">
        <v>39</v>
      </c>
      <c r="O24" s="221">
        <v>16</v>
      </c>
      <c r="P24" s="221">
        <v>71</v>
      </c>
      <c r="Q24" s="221">
        <v>56</v>
      </c>
      <c r="R24" s="221">
        <v>0</v>
      </c>
      <c r="S24" s="221">
        <v>0</v>
      </c>
      <c r="T24" s="221">
        <v>140</v>
      </c>
      <c r="U24" s="221">
        <v>0</v>
      </c>
      <c r="V24" s="221">
        <v>0</v>
      </c>
      <c r="W24" s="221">
        <v>9</v>
      </c>
      <c r="X24" s="221">
        <v>0</v>
      </c>
      <c r="Y24" s="221">
        <v>0</v>
      </c>
      <c r="Z24" s="221">
        <v>0</v>
      </c>
      <c r="AA24" s="221">
        <v>11</v>
      </c>
      <c r="AB24" s="221">
        <v>0</v>
      </c>
      <c r="AC24" s="221">
        <v>0</v>
      </c>
      <c r="AD24" s="221">
        <v>0</v>
      </c>
      <c r="AE24" s="221">
        <v>0</v>
      </c>
      <c r="AF24" s="221">
        <v>0</v>
      </c>
      <c r="AG24" s="221">
        <v>4267</v>
      </c>
    </row>
    <row r="25" spans="1:33">
      <c r="A25" s="221" t="s">
        <v>242</v>
      </c>
      <c r="B25" s="221" t="s">
        <v>71</v>
      </c>
      <c r="C25" s="221">
        <v>170</v>
      </c>
      <c r="D25" s="221">
        <v>215</v>
      </c>
      <c r="E25" s="221">
        <v>80</v>
      </c>
      <c r="F25" s="221">
        <v>230</v>
      </c>
      <c r="G25" s="221">
        <v>350</v>
      </c>
      <c r="H25" s="221">
        <v>75</v>
      </c>
      <c r="I25" s="221">
        <v>60</v>
      </c>
      <c r="J25" s="221">
        <v>195</v>
      </c>
      <c r="K25" s="221">
        <v>8</v>
      </c>
      <c r="L25" s="221">
        <v>2500</v>
      </c>
      <c r="M25" s="221">
        <v>100</v>
      </c>
      <c r="N25" s="221">
        <v>20</v>
      </c>
      <c r="O25" s="221">
        <v>10</v>
      </c>
      <c r="P25" s="221">
        <v>5</v>
      </c>
      <c r="Q25" s="221">
        <v>24</v>
      </c>
      <c r="R25" s="221">
        <v>10</v>
      </c>
      <c r="S25" s="221">
        <v>10</v>
      </c>
      <c r="T25" s="221">
        <v>8</v>
      </c>
      <c r="U25" s="221">
        <v>24</v>
      </c>
      <c r="V25" s="221">
        <v>0</v>
      </c>
      <c r="W25" s="221">
        <v>15</v>
      </c>
      <c r="X25" s="221">
        <v>1</v>
      </c>
      <c r="Y25" s="221">
        <v>2</v>
      </c>
      <c r="Z25" s="221">
        <v>1</v>
      </c>
      <c r="AA25" s="221">
        <v>5</v>
      </c>
      <c r="AB25" s="221">
        <v>1</v>
      </c>
      <c r="AC25" s="221">
        <v>2</v>
      </c>
      <c r="AD25" s="221">
        <v>1</v>
      </c>
      <c r="AE25" s="221">
        <v>1</v>
      </c>
      <c r="AF25" s="221">
        <v>1</v>
      </c>
      <c r="AG25" s="221">
        <v>7500</v>
      </c>
    </row>
    <row r="26" spans="1:33">
      <c r="A26" s="221" t="s">
        <v>242</v>
      </c>
      <c r="B26" s="221" t="s">
        <v>126</v>
      </c>
      <c r="C26" s="221">
        <v>430</v>
      </c>
      <c r="D26" s="221">
        <v>690</v>
      </c>
      <c r="E26" s="221">
        <v>149</v>
      </c>
      <c r="F26" s="221">
        <v>785</v>
      </c>
      <c r="G26" s="221">
        <v>140</v>
      </c>
      <c r="H26" s="221">
        <v>210</v>
      </c>
      <c r="I26" s="221">
        <v>125</v>
      </c>
      <c r="J26" s="221">
        <v>400</v>
      </c>
      <c r="K26" s="221">
        <v>20</v>
      </c>
      <c r="L26" s="221">
        <v>5055</v>
      </c>
      <c r="M26" s="221">
        <v>210</v>
      </c>
      <c r="N26" s="221">
        <v>60</v>
      </c>
      <c r="O26" s="221">
        <v>30</v>
      </c>
      <c r="P26" s="221">
        <v>30</v>
      </c>
      <c r="Q26" s="221">
        <v>75</v>
      </c>
      <c r="R26" s="221">
        <v>60</v>
      </c>
      <c r="S26" s="221">
        <v>95</v>
      </c>
      <c r="T26" s="221">
        <v>395</v>
      </c>
      <c r="U26" s="221">
        <v>115</v>
      </c>
      <c r="V26" s="221">
        <v>0</v>
      </c>
      <c r="W26" s="221">
        <v>0</v>
      </c>
      <c r="X26" s="221">
        <v>0</v>
      </c>
      <c r="Y26" s="221">
        <v>0</v>
      </c>
      <c r="Z26" s="221">
        <v>0</v>
      </c>
      <c r="AA26" s="221">
        <v>0</v>
      </c>
      <c r="AB26" s="221">
        <v>0</v>
      </c>
      <c r="AC26" s="221">
        <v>0</v>
      </c>
      <c r="AD26" s="221">
        <v>0</v>
      </c>
      <c r="AE26" s="221">
        <v>0</v>
      </c>
      <c r="AF26" s="221">
        <v>0</v>
      </c>
      <c r="AG26" s="221">
        <v>11500</v>
      </c>
    </row>
    <row r="27" spans="1:33">
      <c r="A27" s="221" t="s">
        <v>242</v>
      </c>
      <c r="B27" s="221" t="s">
        <v>72</v>
      </c>
      <c r="C27" s="221">
        <v>760</v>
      </c>
      <c r="D27" s="221">
        <v>1200</v>
      </c>
      <c r="E27" s="221">
        <v>245</v>
      </c>
      <c r="F27" s="221">
        <v>1300</v>
      </c>
      <c r="G27" s="221">
        <v>280</v>
      </c>
      <c r="H27" s="221">
        <v>380</v>
      </c>
      <c r="I27" s="221">
        <v>110</v>
      </c>
      <c r="J27" s="221">
        <v>550</v>
      </c>
      <c r="K27" s="221">
        <v>36</v>
      </c>
      <c r="L27" s="221">
        <v>7000</v>
      </c>
      <c r="M27" s="221">
        <v>120</v>
      </c>
      <c r="N27" s="221">
        <v>150</v>
      </c>
      <c r="O27" s="221">
        <v>30</v>
      </c>
      <c r="P27" s="221">
        <v>15</v>
      </c>
      <c r="Q27" s="221">
        <v>60</v>
      </c>
      <c r="R27" s="221">
        <v>15</v>
      </c>
      <c r="S27" s="221">
        <v>35</v>
      </c>
      <c r="T27" s="221">
        <v>190</v>
      </c>
      <c r="U27" s="221">
        <v>50</v>
      </c>
      <c r="V27" s="221">
        <v>0</v>
      </c>
      <c r="W27" s="221">
        <v>15</v>
      </c>
      <c r="X27" s="221">
        <v>1</v>
      </c>
      <c r="Y27" s="221">
        <v>1</v>
      </c>
      <c r="Z27" s="221">
        <v>1</v>
      </c>
      <c r="AA27" s="221">
        <v>5</v>
      </c>
      <c r="AB27" s="221">
        <v>1</v>
      </c>
      <c r="AC27" s="221">
        <v>20</v>
      </c>
      <c r="AD27" s="221">
        <v>75</v>
      </c>
      <c r="AE27" s="221">
        <v>50</v>
      </c>
      <c r="AF27" s="221">
        <v>1</v>
      </c>
      <c r="AG27" s="221">
        <v>15000</v>
      </c>
    </row>
    <row r="28" spans="1:33">
      <c r="A28" s="221" t="s">
        <v>242</v>
      </c>
      <c r="B28" s="221" t="s">
        <v>73</v>
      </c>
      <c r="C28" s="221">
        <v>2100</v>
      </c>
      <c r="D28" s="221">
        <v>2150</v>
      </c>
      <c r="E28" s="221">
        <v>650</v>
      </c>
      <c r="F28" s="221">
        <v>1500</v>
      </c>
      <c r="G28" s="221">
        <v>1700</v>
      </c>
      <c r="H28" s="221">
        <v>2500</v>
      </c>
      <c r="I28" s="221">
        <v>2550</v>
      </c>
      <c r="J28" s="221">
        <v>2300</v>
      </c>
      <c r="K28" s="221">
        <v>155</v>
      </c>
      <c r="L28" s="221">
        <v>28000</v>
      </c>
      <c r="M28" s="221">
        <v>3800</v>
      </c>
      <c r="N28" s="221">
        <v>700</v>
      </c>
      <c r="O28" s="221">
        <v>250</v>
      </c>
      <c r="P28" s="221">
        <v>300</v>
      </c>
      <c r="Q28" s="221">
        <v>1600</v>
      </c>
      <c r="R28" s="221">
        <v>825</v>
      </c>
      <c r="S28" s="221">
        <v>800</v>
      </c>
      <c r="T28" s="221">
        <v>1200</v>
      </c>
      <c r="U28" s="221">
        <v>666</v>
      </c>
      <c r="V28" s="221">
        <v>0</v>
      </c>
      <c r="W28" s="221">
        <v>100</v>
      </c>
      <c r="X28" s="221">
        <v>2</v>
      </c>
      <c r="Y28" s="221">
        <v>0</v>
      </c>
      <c r="Z28" s="221">
        <v>0</v>
      </c>
      <c r="AA28" s="221">
        <v>20</v>
      </c>
      <c r="AB28" s="221">
        <v>5</v>
      </c>
      <c r="AC28" s="221">
        <v>0</v>
      </c>
      <c r="AD28" s="221">
        <v>5</v>
      </c>
      <c r="AE28" s="221">
        <v>2</v>
      </c>
      <c r="AF28" s="221">
        <v>2</v>
      </c>
      <c r="AG28" s="221">
        <v>70350</v>
      </c>
    </row>
    <row r="29" spans="1:33">
      <c r="A29" s="221" t="s">
        <v>242</v>
      </c>
      <c r="B29" s="221" t="s">
        <v>74</v>
      </c>
      <c r="C29" s="221">
        <v>1062</v>
      </c>
      <c r="D29" s="221">
        <v>1263</v>
      </c>
      <c r="E29" s="221">
        <v>418</v>
      </c>
      <c r="F29" s="221">
        <v>972</v>
      </c>
      <c r="G29" s="221">
        <v>691</v>
      </c>
      <c r="H29" s="221">
        <v>1300</v>
      </c>
      <c r="I29" s="221">
        <v>1130</v>
      </c>
      <c r="J29" s="221">
        <v>1077</v>
      </c>
      <c r="K29" s="221">
        <v>100</v>
      </c>
      <c r="L29" s="221">
        <v>9206</v>
      </c>
      <c r="M29" s="221">
        <v>902</v>
      </c>
      <c r="N29" s="221">
        <v>1629</v>
      </c>
      <c r="O29" s="221">
        <v>1255</v>
      </c>
      <c r="P29" s="221">
        <v>1250</v>
      </c>
      <c r="Q29" s="221">
        <v>394</v>
      </c>
      <c r="R29" s="221">
        <v>204</v>
      </c>
      <c r="S29" s="221">
        <v>211</v>
      </c>
      <c r="T29" s="221">
        <v>1505</v>
      </c>
      <c r="U29" s="221">
        <v>270</v>
      </c>
      <c r="V29" s="221">
        <v>0</v>
      </c>
      <c r="W29" s="221">
        <v>113</v>
      </c>
      <c r="X29" s="221">
        <v>1</v>
      </c>
      <c r="Y29" s="221">
        <v>1</v>
      </c>
      <c r="Z29" s="221">
        <v>2</v>
      </c>
      <c r="AA29" s="221">
        <v>18</v>
      </c>
      <c r="AB29" s="221">
        <v>3</v>
      </c>
      <c r="AC29" s="221">
        <v>1</v>
      </c>
      <c r="AD29" s="221">
        <v>1</v>
      </c>
      <c r="AE29" s="221">
        <v>2</v>
      </c>
      <c r="AF29" s="221">
        <v>2</v>
      </c>
      <c r="AG29" s="221">
        <v>25500</v>
      </c>
    </row>
    <row r="30" spans="1:33">
      <c r="A30" s="221" t="s">
        <v>242</v>
      </c>
      <c r="B30" s="221" t="s">
        <v>75</v>
      </c>
      <c r="C30" s="221">
        <v>18740</v>
      </c>
      <c r="D30" s="221">
        <v>24714</v>
      </c>
      <c r="E30" s="221">
        <v>4735</v>
      </c>
      <c r="F30" s="221">
        <v>32815</v>
      </c>
      <c r="G30" s="221">
        <v>10238</v>
      </c>
      <c r="H30" s="221">
        <v>36073</v>
      </c>
      <c r="I30" s="221">
        <v>10233</v>
      </c>
      <c r="J30" s="221">
        <v>17358</v>
      </c>
      <c r="K30" s="221">
        <v>992</v>
      </c>
      <c r="L30" s="221">
        <v>187899</v>
      </c>
      <c r="M30" s="221">
        <v>15613</v>
      </c>
      <c r="N30" s="221">
        <v>1568</v>
      </c>
      <c r="O30" s="221">
        <v>2631</v>
      </c>
      <c r="P30" s="221">
        <v>1276</v>
      </c>
      <c r="Q30" s="221">
        <v>19198</v>
      </c>
      <c r="R30" s="221">
        <v>13844</v>
      </c>
      <c r="S30" s="221">
        <v>5407</v>
      </c>
      <c r="T30" s="221">
        <v>14447</v>
      </c>
      <c r="U30" s="221">
        <v>631</v>
      </c>
      <c r="V30" s="221">
        <v>0</v>
      </c>
      <c r="W30" s="221">
        <v>998</v>
      </c>
      <c r="X30" s="221">
        <v>19</v>
      </c>
      <c r="Y30" s="221">
        <v>34</v>
      </c>
      <c r="Z30" s="221">
        <v>43</v>
      </c>
      <c r="AA30" s="221">
        <v>214</v>
      </c>
      <c r="AB30" s="221">
        <v>26</v>
      </c>
      <c r="AC30" s="221">
        <v>5</v>
      </c>
      <c r="AD30" s="221">
        <v>126</v>
      </c>
      <c r="AE30" s="221">
        <v>39</v>
      </c>
      <c r="AF30" s="221">
        <v>19</v>
      </c>
      <c r="AG30" s="221">
        <v>357734</v>
      </c>
    </row>
    <row r="31" spans="1:33">
      <c r="A31" s="221" t="s">
        <v>242</v>
      </c>
      <c r="B31" s="221" t="s">
        <v>76</v>
      </c>
      <c r="C31" s="221">
        <v>475</v>
      </c>
      <c r="D31" s="221">
        <v>500</v>
      </c>
      <c r="E31" s="221">
        <v>70</v>
      </c>
      <c r="F31" s="221">
        <v>250</v>
      </c>
      <c r="G31" s="221">
        <v>130</v>
      </c>
      <c r="H31" s="221">
        <v>200</v>
      </c>
      <c r="I31" s="221">
        <v>100</v>
      </c>
      <c r="J31" s="221">
        <v>330</v>
      </c>
      <c r="K31" s="221">
        <v>17</v>
      </c>
      <c r="L31" s="221">
        <v>3450</v>
      </c>
      <c r="M31" s="221">
        <v>250</v>
      </c>
      <c r="N31" s="221">
        <v>70</v>
      </c>
      <c r="O31" s="221">
        <v>25</v>
      </c>
      <c r="P31" s="221">
        <v>43</v>
      </c>
      <c r="Q31" s="221">
        <v>18</v>
      </c>
      <c r="R31" s="221">
        <v>10</v>
      </c>
      <c r="S31" s="221">
        <v>5</v>
      </c>
      <c r="T31" s="221">
        <v>100</v>
      </c>
      <c r="U31" s="221">
        <v>20</v>
      </c>
      <c r="V31" s="221">
        <v>0</v>
      </c>
      <c r="W31" s="221">
        <v>12</v>
      </c>
      <c r="X31" s="221">
        <v>0</v>
      </c>
      <c r="Y31" s="221">
        <v>0</v>
      </c>
      <c r="Z31" s="221">
        <v>0</v>
      </c>
      <c r="AA31" s="221">
        <v>4</v>
      </c>
      <c r="AB31" s="221">
        <v>1</v>
      </c>
      <c r="AC31" s="221">
        <v>0</v>
      </c>
      <c r="AD31" s="221">
        <v>1</v>
      </c>
      <c r="AE31" s="221">
        <v>0</v>
      </c>
      <c r="AF31" s="221">
        <v>0</v>
      </c>
      <c r="AG31" s="221">
        <v>7500</v>
      </c>
    </row>
    <row r="32" spans="1:33">
      <c r="A32" s="221" t="s">
        <v>242</v>
      </c>
      <c r="B32" s="221" t="s">
        <v>77</v>
      </c>
      <c r="C32" s="221">
        <v>1440</v>
      </c>
      <c r="D32" s="221">
        <v>2940</v>
      </c>
      <c r="E32" s="221">
        <v>400</v>
      </c>
      <c r="F32" s="221">
        <v>1510</v>
      </c>
      <c r="G32" s="221">
        <v>1100</v>
      </c>
      <c r="H32" s="221">
        <v>1810</v>
      </c>
      <c r="I32" s="221">
        <v>1512</v>
      </c>
      <c r="J32" s="221">
        <v>1900</v>
      </c>
      <c r="K32" s="221">
        <v>125</v>
      </c>
      <c r="L32" s="221">
        <v>18200</v>
      </c>
      <c r="M32" s="221">
        <v>1532</v>
      </c>
      <c r="N32" s="221">
        <v>196</v>
      </c>
      <c r="O32" s="221">
        <v>1184</v>
      </c>
      <c r="P32" s="221">
        <v>74</v>
      </c>
      <c r="Q32" s="221">
        <v>988</v>
      </c>
      <c r="R32" s="221">
        <v>508</v>
      </c>
      <c r="S32" s="221">
        <v>444</v>
      </c>
      <c r="T32" s="221">
        <v>1734</v>
      </c>
      <c r="U32" s="221">
        <v>1676</v>
      </c>
      <c r="V32" s="221">
        <v>0</v>
      </c>
      <c r="W32" s="221">
        <v>50</v>
      </c>
      <c r="X32" s="221">
        <v>4</v>
      </c>
      <c r="Y32" s="221">
        <v>1</v>
      </c>
      <c r="Z32" s="221">
        <v>2</v>
      </c>
      <c r="AA32" s="221">
        <v>42</v>
      </c>
      <c r="AB32" s="221">
        <v>8</v>
      </c>
      <c r="AC32" s="221">
        <v>2</v>
      </c>
      <c r="AD32" s="221">
        <v>4</v>
      </c>
      <c r="AE32" s="221">
        <v>2</v>
      </c>
      <c r="AF32" s="221">
        <v>1</v>
      </c>
      <c r="AG32" s="221">
        <v>46500</v>
      </c>
    </row>
    <row r="33" spans="1:33">
      <c r="A33" s="221" t="s">
        <v>242</v>
      </c>
      <c r="B33" s="221" t="s">
        <v>78</v>
      </c>
      <c r="C33" s="221">
        <v>597</v>
      </c>
      <c r="D33" s="221">
        <v>506</v>
      </c>
      <c r="E33" s="221">
        <v>130</v>
      </c>
      <c r="F33" s="221">
        <v>419</v>
      </c>
      <c r="G33" s="221">
        <v>756</v>
      </c>
      <c r="H33" s="221">
        <v>640</v>
      </c>
      <c r="I33" s="221">
        <v>288</v>
      </c>
      <c r="J33" s="221">
        <v>215</v>
      </c>
      <c r="K33" s="221">
        <v>137</v>
      </c>
      <c r="L33" s="221">
        <v>6655</v>
      </c>
      <c r="M33" s="221">
        <v>245</v>
      </c>
      <c r="N33" s="221">
        <v>42</v>
      </c>
      <c r="O33" s="221">
        <v>13</v>
      </c>
      <c r="P33" s="221">
        <v>44</v>
      </c>
      <c r="Q33" s="221">
        <v>89</v>
      </c>
      <c r="R33" s="221">
        <v>3</v>
      </c>
      <c r="S33" s="221">
        <v>183</v>
      </c>
      <c r="T33" s="221">
        <v>445</v>
      </c>
      <c r="U33" s="221">
        <v>35</v>
      </c>
      <c r="V33" s="221">
        <v>0</v>
      </c>
      <c r="W33" s="221">
        <v>19</v>
      </c>
      <c r="X33" s="221">
        <v>0</v>
      </c>
      <c r="Y33" s="221">
        <v>0</v>
      </c>
      <c r="Z33" s="221">
        <v>0</v>
      </c>
      <c r="AA33" s="221">
        <v>15</v>
      </c>
      <c r="AB33" s="221">
        <v>8</v>
      </c>
      <c r="AC33" s="221">
        <v>0</v>
      </c>
      <c r="AD33" s="221">
        <v>1</v>
      </c>
      <c r="AE33" s="221">
        <v>0</v>
      </c>
      <c r="AF33" s="221">
        <v>0</v>
      </c>
      <c r="AG33" s="221">
        <v>13490</v>
      </c>
    </row>
    <row r="34" spans="1:33">
      <c r="A34" s="221" t="s">
        <v>242</v>
      </c>
      <c r="B34" s="221" t="s">
        <v>79</v>
      </c>
      <c r="C34" s="221">
        <v>190</v>
      </c>
      <c r="D34" s="221">
        <v>208</v>
      </c>
      <c r="E34" s="221">
        <v>27</v>
      </c>
      <c r="F34" s="221">
        <v>294</v>
      </c>
      <c r="G34" s="221">
        <v>149</v>
      </c>
      <c r="H34" s="221">
        <v>137</v>
      </c>
      <c r="I34" s="221">
        <v>73</v>
      </c>
      <c r="J34" s="221">
        <v>159</v>
      </c>
      <c r="K34" s="221">
        <v>11</v>
      </c>
      <c r="L34" s="221">
        <v>6188</v>
      </c>
      <c r="M34" s="221">
        <v>99</v>
      </c>
      <c r="N34" s="221">
        <v>7</v>
      </c>
      <c r="O34" s="221">
        <v>11</v>
      </c>
      <c r="P34" s="221">
        <v>4</v>
      </c>
      <c r="Q34" s="221">
        <v>13</v>
      </c>
      <c r="R34" s="221">
        <v>90</v>
      </c>
      <c r="S34" s="221">
        <v>2</v>
      </c>
      <c r="T34" s="221">
        <v>200</v>
      </c>
      <c r="U34" s="221">
        <v>9</v>
      </c>
      <c r="V34" s="221">
        <v>0</v>
      </c>
      <c r="W34" s="221">
        <v>0</v>
      </c>
      <c r="X34" s="221">
        <v>0</v>
      </c>
      <c r="Y34" s="221">
        <v>0</v>
      </c>
      <c r="Z34" s="221">
        <v>0</v>
      </c>
      <c r="AA34" s="221">
        <v>4</v>
      </c>
      <c r="AB34" s="221">
        <v>0</v>
      </c>
      <c r="AC34" s="221">
        <v>0</v>
      </c>
      <c r="AD34" s="221">
        <v>0</v>
      </c>
      <c r="AE34" s="221">
        <v>0</v>
      </c>
      <c r="AF34" s="221">
        <v>0</v>
      </c>
      <c r="AG34" s="221">
        <v>7727</v>
      </c>
    </row>
    <row r="35" spans="1:33">
      <c r="A35" s="221" t="s">
        <v>242</v>
      </c>
      <c r="B35" s="221" t="s">
        <v>80</v>
      </c>
      <c r="C35" s="221">
        <v>45</v>
      </c>
      <c r="D35" s="221">
        <v>98</v>
      </c>
      <c r="E35" s="221">
        <v>8</v>
      </c>
      <c r="F35" s="221">
        <v>60</v>
      </c>
      <c r="G35" s="221">
        <v>58</v>
      </c>
      <c r="H35" s="221">
        <v>85</v>
      </c>
      <c r="I35" s="221">
        <v>41</v>
      </c>
      <c r="J35" s="221">
        <v>125</v>
      </c>
      <c r="K35" s="221">
        <v>4</v>
      </c>
      <c r="L35" s="221">
        <v>575</v>
      </c>
      <c r="M35" s="221">
        <v>55</v>
      </c>
      <c r="N35" s="221">
        <v>8</v>
      </c>
      <c r="O35" s="221">
        <v>7</v>
      </c>
      <c r="P35" s="221">
        <v>10</v>
      </c>
      <c r="Q35" s="221">
        <v>4</v>
      </c>
      <c r="R35" s="221">
        <v>15</v>
      </c>
      <c r="S35" s="221">
        <v>1</v>
      </c>
      <c r="T35" s="221">
        <v>30</v>
      </c>
      <c r="U35" s="221">
        <v>1</v>
      </c>
      <c r="V35" s="221">
        <v>0</v>
      </c>
      <c r="W35" s="221">
        <v>4</v>
      </c>
      <c r="X35" s="221">
        <v>1</v>
      </c>
      <c r="Y35" s="221">
        <v>1</v>
      </c>
      <c r="Z35" s="221">
        <v>1</v>
      </c>
      <c r="AA35" s="221">
        <v>3</v>
      </c>
      <c r="AB35" s="221">
        <v>1</v>
      </c>
      <c r="AC35" s="221">
        <v>1</v>
      </c>
      <c r="AD35" s="221">
        <v>2</v>
      </c>
      <c r="AE35" s="221">
        <v>1</v>
      </c>
      <c r="AF35" s="221">
        <v>1</v>
      </c>
      <c r="AG35" s="221">
        <v>1326</v>
      </c>
    </row>
    <row r="36" spans="1:33">
      <c r="A36" s="221" t="s">
        <v>242</v>
      </c>
      <c r="B36" s="221" t="s">
        <v>81</v>
      </c>
      <c r="C36" s="221">
        <v>3200</v>
      </c>
      <c r="D36" s="221">
        <v>3200</v>
      </c>
      <c r="E36" s="221">
        <v>900</v>
      </c>
      <c r="F36" s="221">
        <v>4050</v>
      </c>
      <c r="G36" s="221">
        <v>2400</v>
      </c>
      <c r="H36" s="221">
        <v>4100</v>
      </c>
      <c r="I36" s="221">
        <v>2550</v>
      </c>
      <c r="J36" s="221">
        <v>3650</v>
      </c>
      <c r="K36" s="221">
        <v>230</v>
      </c>
      <c r="L36" s="221">
        <v>39000</v>
      </c>
      <c r="M36" s="221">
        <v>1200</v>
      </c>
      <c r="N36" s="221">
        <v>760</v>
      </c>
      <c r="O36" s="221">
        <v>320</v>
      </c>
      <c r="P36" s="221">
        <v>515</v>
      </c>
      <c r="Q36" s="221">
        <v>2750</v>
      </c>
      <c r="R36" s="221">
        <v>1650</v>
      </c>
      <c r="S36" s="221">
        <v>625</v>
      </c>
      <c r="T36" s="221">
        <v>3900</v>
      </c>
      <c r="U36" s="221">
        <v>1100</v>
      </c>
      <c r="V36" s="221">
        <v>0</v>
      </c>
      <c r="W36" s="221">
        <v>160</v>
      </c>
      <c r="X36" s="221">
        <v>3</v>
      </c>
      <c r="Y36" s="221">
        <v>0</v>
      </c>
      <c r="Z36" s="221">
        <v>2</v>
      </c>
      <c r="AA36" s="221">
        <v>60</v>
      </c>
      <c r="AB36" s="221">
        <v>2</v>
      </c>
      <c r="AC36" s="221">
        <v>0</v>
      </c>
      <c r="AD36" s="221">
        <v>10</v>
      </c>
      <c r="AE36" s="221">
        <v>10</v>
      </c>
      <c r="AF36" s="221">
        <v>10</v>
      </c>
      <c r="AG36" s="221">
        <v>341500</v>
      </c>
    </row>
    <row r="37" spans="1:33">
      <c r="A37" s="221" t="s">
        <v>242</v>
      </c>
      <c r="B37" s="221" t="s">
        <v>82</v>
      </c>
      <c r="C37" s="221">
        <v>5700</v>
      </c>
      <c r="D37" s="221">
        <v>15000</v>
      </c>
      <c r="E37" s="221">
        <v>2250</v>
      </c>
      <c r="F37" s="221">
        <v>9200</v>
      </c>
      <c r="G37" s="221">
        <v>5000</v>
      </c>
      <c r="H37" s="221">
        <v>11000</v>
      </c>
      <c r="I37" s="221">
        <v>6600</v>
      </c>
      <c r="J37" s="221">
        <v>8600</v>
      </c>
      <c r="K37" s="221">
        <v>450</v>
      </c>
      <c r="L37" s="221">
        <v>88000</v>
      </c>
      <c r="M37" s="221">
        <v>19000</v>
      </c>
      <c r="N37" s="221">
        <v>3700</v>
      </c>
      <c r="O37" s="221">
        <v>615</v>
      </c>
      <c r="P37" s="221">
        <v>3200</v>
      </c>
      <c r="Q37" s="221">
        <v>7000</v>
      </c>
      <c r="R37" s="221">
        <v>4700</v>
      </c>
      <c r="S37" s="221">
        <v>3500</v>
      </c>
      <c r="T37" s="221">
        <v>7800</v>
      </c>
      <c r="U37" s="221">
        <v>2000</v>
      </c>
      <c r="V37" s="221">
        <v>0</v>
      </c>
      <c r="W37" s="221">
        <v>225</v>
      </c>
      <c r="X37" s="221">
        <v>15</v>
      </c>
      <c r="Y37" s="221">
        <v>5</v>
      </c>
      <c r="Z37" s="221">
        <v>10</v>
      </c>
      <c r="AA37" s="221">
        <v>170</v>
      </c>
      <c r="AB37" s="221">
        <v>25</v>
      </c>
      <c r="AC37" s="221">
        <v>2</v>
      </c>
      <c r="AD37" s="221">
        <v>35</v>
      </c>
      <c r="AE37" s="221">
        <v>10</v>
      </c>
      <c r="AF37" s="221">
        <v>0</v>
      </c>
      <c r="AG37" s="221">
        <v>230000</v>
      </c>
    </row>
    <row r="38" spans="1:33">
      <c r="A38" s="221" t="s">
        <v>242</v>
      </c>
      <c r="B38" s="221" t="s">
        <v>83</v>
      </c>
      <c r="C38" s="221">
        <v>4115</v>
      </c>
      <c r="D38" s="221">
        <v>3543</v>
      </c>
      <c r="E38" s="221">
        <v>811</v>
      </c>
      <c r="F38" s="221">
        <v>3138</v>
      </c>
      <c r="G38" s="221">
        <v>3739</v>
      </c>
      <c r="H38" s="221">
        <v>6300</v>
      </c>
      <c r="I38" s="221">
        <v>2505</v>
      </c>
      <c r="J38" s="221">
        <v>4500</v>
      </c>
      <c r="K38" s="221">
        <v>125</v>
      </c>
      <c r="L38" s="221">
        <v>37950</v>
      </c>
      <c r="M38" s="221">
        <v>824</v>
      </c>
      <c r="N38" s="221">
        <v>293</v>
      </c>
      <c r="O38" s="221">
        <v>3594</v>
      </c>
      <c r="P38" s="221">
        <v>227</v>
      </c>
      <c r="Q38" s="221">
        <v>1895</v>
      </c>
      <c r="R38" s="221">
        <v>2284</v>
      </c>
      <c r="S38" s="221">
        <v>1314</v>
      </c>
      <c r="T38" s="221">
        <v>3975</v>
      </c>
      <c r="U38" s="221">
        <v>1968</v>
      </c>
      <c r="V38" s="221">
        <v>0</v>
      </c>
      <c r="W38" s="221">
        <v>269</v>
      </c>
      <c r="X38" s="221">
        <v>5</v>
      </c>
      <c r="Y38" s="221">
        <v>24</v>
      </c>
      <c r="Z38" s="221">
        <v>2</v>
      </c>
      <c r="AA38" s="221">
        <v>410</v>
      </c>
      <c r="AB38" s="221">
        <v>6</v>
      </c>
      <c r="AC38" s="221">
        <v>2</v>
      </c>
      <c r="AD38" s="221">
        <v>9</v>
      </c>
      <c r="AE38" s="221">
        <v>12</v>
      </c>
      <c r="AF38" s="221">
        <v>5</v>
      </c>
      <c r="AG38" s="221">
        <v>119000</v>
      </c>
    </row>
    <row r="39" spans="1:33">
      <c r="A39" s="221" t="s">
        <v>242</v>
      </c>
      <c r="B39" s="221" t="s">
        <v>84</v>
      </c>
      <c r="C39" s="221">
        <v>650</v>
      </c>
      <c r="D39" s="221">
        <v>800</v>
      </c>
      <c r="E39" s="221">
        <v>160</v>
      </c>
      <c r="F39" s="221">
        <v>550</v>
      </c>
      <c r="G39" s="221">
        <v>325</v>
      </c>
      <c r="H39" s="221">
        <v>510</v>
      </c>
      <c r="I39" s="221">
        <v>245</v>
      </c>
      <c r="J39" s="221">
        <v>850</v>
      </c>
      <c r="K39" s="221">
        <v>20</v>
      </c>
      <c r="L39" s="221">
        <v>3500</v>
      </c>
      <c r="M39" s="221">
        <v>750</v>
      </c>
      <c r="N39" s="221">
        <v>320</v>
      </c>
      <c r="O39" s="221">
        <v>350</v>
      </c>
      <c r="P39" s="221">
        <v>55</v>
      </c>
      <c r="Q39" s="221">
        <v>205</v>
      </c>
      <c r="R39" s="221">
        <v>250</v>
      </c>
      <c r="S39" s="221">
        <v>55</v>
      </c>
      <c r="T39" s="221">
        <v>575</v>
      </c>
      <c r="U39" s="221">
        <v>100</v>
      </c>
      <c r="V39" s="221">
        <v>0</v>
      </c>
      <c r="W39" s="221">
        <v>43</v>
      </c>
      <c r="X39" s="221">
        <v>2</v>
      </c>
      <c r="Y39" s="221">
        <v>1</v>
      </c>
      <c r="Z39" s="221">
        <v>1</v>
      </c>
      <c r="AA39" s="221">
        <v>10</v>
      </c>
      <c r="AB39" s="221">
        <v>3</v>
      </c>
      <c r="AC39" s="221">
        <v>1</v>
      </c>
      <c r="AD39" s="221">
        <v>5</v>
      </c>
      <c r="AE39" s="221">
        <v>2</v>
      </c>
      <c r="AF39" s="221">
        <v>1</v>
      </c>
      <c r="AG39" s="221">
        <v>9822</v>
      </c>
    </row>
    <row r="40" spans="1:33">
      <c r="A40" s="221" t="s">
        <v>242</v>
      </c>
      <c r="B40" s="221" t="s">
        <v>85</v>
      </c>
      <c r="C40" s="221">
        <v>94</v>
      </c>
      <c r="D40" s="221">
        <v>145</v>
      </c>
      <c r="E40" s="221">
        <v>36</v>
      </c>
      <c r="F40" s="221">
        <v>60</v>
      </c>
      <c r="G40" s="221">
        <v>38</v>
      </c>
      <c r="H40" s="221">
        <v>55</v>
      </c>
      <c r="I40" s="221">
        <v>41</v>
      </c>
      <c r="J40" s="221">
        <v>159</v>
      </c>
      <c r="K40" s="221">
        <v>1</v>
      </c>
      <c r="L40" s="221">
        <v>572</v>
      </c>
      <c r="M40" s="221">
        <v>140</v>
      </c>
      <c r="N40" s="221">
        <v>31</v>
      </c>
      <c r="O40" s="221">
        <v>6</v>
      </c>
      <c r="P40" s="221">
        <v>41</v>
      </c>
      <c r="Q40" s="221">
        <v>10</v>
      </c>
      <c r="R40" s="221">
        <v>1</v>
      </c>
      <c r="S40" s="221">
        <v>10</v>
      </c>
      <c r="T40" s="221">
        <v>51</v>
      </c>
      <c r="U40" s="221">
        <v>0</v>
      </c>
      <c r="V40" s="221">
        <v>0</v>
      </c>
      <c r="W40" s="221">
        <v>4</v>
      </c>
      <c r="X40" s="221">
        <v>0</v>
      </c>
      <c r="Y40" s="221">
        <v>0</v>
      </c>
      <c r="Z40" s="221">
        <v>0</v>
      </c>
      <c r="AA40" s="221">
        <v>4</v>
      </c>
      <c r="AB40" s="221">
        <v>0</v>
      </c>
      <c r="AC40" s="221">
        <v>0</v>
      </c>
      <c r="AD40" s="221">
        <v>0</v>
      </c>
      <c r="AE40" s="221">
        <v>0</v>
      </c>
      <c r="AF40" s="221">
        <v>0</v>
      </c>
      <c r="AG40" s="221">
        <v>2500</v>
      </c>
    </row>
    <row r="41" spans="1:33">
      <c r="A41" s="221" t="s">
        <v>242</v>
      </c>
      <c r="B41" s="221" t="s">
        <v>86</v>
      </c>
      <c r="C41" s="221">
        <v>350</v>
      </c>
      <c r="D41" s="221">
        <v>420</v>
      </c>
      <c r="E41" s="221">
        <v>130</v>
      </c>
      <c r="F41" s="221">
        <v>470</v>
      </c>
      <c r="G41" s="221">
        <v>120</v>
      </c>
      <c r="H41" s="221">
        <v>210</v>
      </c>
      <c r="I41" s="221">
        <v>110</v>
      </c>
      <c r="J41" s="221">
        <v>300</v>
      </c>
      <c r="K41" s="221">
        <v>8</v>
      </c>
      <c r="L41" s="221">
        <v>9900</v>
      </c>
      <c r="M41" s="221">
        <v>330</v>
      </c>
      <c r="N41" s="221">
        <v>62</v>
      </c>
      <c r="O41" s="221">
        <v>24</v>
      </c>
      <c r="P41" s="221">
        <v>60</v>
      </c>
      <c r="Q41" s="221">
        <v>8</v>
      </c>
      <c r="R41" s="221">
        <v>3</v>
      </c>
      <c r="S41" s="221">
        <v>1</v>
      </c>
      <c r="T41" s="221">
        <v>290</v>
      </c>
      <c r="U41" s="221">
        <v>1</v>
      </c>
      <c r="V41" s="221">
        <v>0</v>
      </c>
      <c r="W41" s="221">
        <v>8</v>
      </c>
      <c r="X41" s="221">
        <v>1</v>
      </c>
      <c r="Y41" s="221">
        <v>1</v>
      </c>
      <c r="Z41" s="221">
        <v>1</v>
      </c>
      <c r="AA41" s="221">
        <v>1</v>
      </c>
      <c r="AB41" s="221">
        <v>1</v>
      </c>
      <c r="AC41" s="221">
        <v>1</v>
      </c>
      <c r="AD41" s="221">
        <v>1</v>
      </c>
      <c r="AE41" s="221">
        <v>1</v>
      </c>
      <c r="AF41" s="221">
        <v>1</v>
      </c>
      <c r="AG41" s="221">
        <v>15900</v>
      </c>
    </row>
    <row r="42" spans="1:33">
      <c r="A42" s="221" t="s">
        <v>242</v>
      </c>
      <c r="B42" s="221" t="s">
        <v>87</v>
      </c>
      <c r="C42" s="221">
        <v>4500</v>
      </c>
      <c r="D42" s="221">
        <v>5500</v>
      </c>
      <c r="E42" s="221">
        <v>1000</v>
      </c>
      <c r="F42" s="221">
        <v>5100</v>
      </c>
      <c r="G42" s="221">
        <v>2000</v>
      </c>
      <c r="H42" s="221">
        <v>5000</v>
      </c>
      <c r="I42" s="221">
        <v>3200</v>
      </c>
      <c r="J42" s="221">
        <v>4000</v>
      </c>
      <c r="K42" s="221">
        <v>700</v>
      </c>
      <c r="L42" s="221">
        <v>33000</v>
      </c>
      <c r="M42" s="221">
        <v>4400</v>
      </c>
      <c r="N42" s="221">
        <v>750</v>
      </c>
      <c r="O42" s="221">
        <v>1200</v>
      </c>
      <c r="P42" s="221">
        <v>1100</v>
      </c>
      <c r="Q42" s="221">
        <v>2400</v>
      </c>
      <c r="R42" s="221">
        <v>2000</v>
      </c>
      <c r="S42" s="221">
        <v>1400</v>
      </c>
      <c r="T42" s="221">
        <v>5500</v>
      </c>
      <c r="U42" s="221">
        <v>1500</v>
      </c>
      <c r="V42" s="221">
        <v>0</v>
      </c>
      <c r="W42" s="221">
        <v>250</v>
      </c>
      <c r="X42" s="221">
        <v>15</v>
      </c>
      <c r="Y42" s="221">
        <v>15</v>
      </c>
      <c r="Z42" s="221">
        <v>10</v>
      </c>
      <c r="AA42" s="221">
        <v>75</v>
      </c>
      <c r="AB42" s="221">
        <v>10</v>
      </c>
      <c r="AC42" s="221">
        <v>0</v>
      </c>
      <c r="AD42" s="221">
        <v>15</v>
      </c>
      <c r="AE42" s="221">
        <v>10</v>
      </c>
      <c r="AF42" s="221">
        <v>0</v>
      </c>
      <c r="AG42" s="221">
        <v>110000</v>
      </c>
    </row>
    <row r="43" spans="1:33">
      <c r="A43" s="221" t="s">
        <v>242</v>
      </c>
      <c r="B43" s="221" t="s">
        <v>88</v>
      </c>
      <c r="C43" s="221">
        <v>4843</v>
      </c>
      <c r="D43" s="221">
        <v>5293</v>
      </c>
      <c r="E43" s="221">
        <v>1156</v>
      </c>
      <c r="F43" s="221">
        <v>4311</v>
      </c>
      <c r="G43" s="221">
        <v>3168</v>
      </c>
      <c r="H43" s="221">
        <v>4612</v>
      </c>
      <c r="I43" s="221">
        <v>4915</v>
      </c>
      <c r="J43" s="221">
        <v>4820</v>
      </c>
      <c r="K43" s="221">
        <v>297</v>
      </c>
      <c r="L43" s="221">
        <v>28929</v>
      </c>
      <c r="M43" s="221">
        <v>5670</v>
      </c>
      <c r="N43" s="221">
        <v>1403</v>
      </c>
      <c r="O43" s="221">
        <v>1105</v>
      </c>
      <c r="P43" s="221">
        <v>1445</v>
      </c>
      <c r="Q43" s="221">
        <v>2540</v>
      </c>
      <c r="R43" s="221">
        <v>1693</v>
      </c>
      <c r="S43" s="221">
        <v>791</v>
      </c>
      <c r="T43" s="221">
        <v>5953</v>
      </c>
      <c r="U43" s="221">
        <v>1430</v>
      </c>
      <c r="V43" s="221">
        <v>0</v>
      </c>
      <c r="W43" s="221">
        <v>321</v>
      </c>
      <c r="X43" s="221">
        <v>13</v>
      </c>
      <c r="Y43" s="221">
        <v>1</v>
      </c>
      <c r="Z43" s="221">
        <v>6</v>
      </c>
      <c r="AA43" s="221">
        <v>67</v>
      </c>
      <c r="AB43" s="221">
        <v>12</v>
      </c>
      <c r="AC43" s="221">
        <v>2</v>
      </c>
      <c r="AD43" s="221">
        <v>24</v>
      </c>
      <c r="AE43" s="221">
        <v>19</v>
      </c>
      <c r="AF43" s="221">
        <v>4</v>
      </c>
      <c r="AG43" s="221">
        <v>400522</v>
      </c>
    </row>
    <row r="44" spans="1:33">
      <c r="A44" s="221" t="s">
        <v>242</v>
      </c>
      <c r="B44" s="221" t="s">
        <v>89</v>
      </c>
      <c r="C44" s="221">
        <v>1694</v>
      </c>
      <c r="D44" s="221">
        <v>3055</v>
      </c>
      <c r="E44" s="221">
        <v>402</v>
      </c>
      <c r="F44" s="221">
        <v>3256</v>
      </c>
      <c r="G44" s="221">
        <v>1540</v>
      </c>
      <c r="H44" s="221">
        <v>1712</v>
      </c>
      <c r="I44" s="221">
        <v>1466</v>
      </c>
      <c r="J44" s="221">
        <v>1527</v>
      </c>
      <c r="K44" s="221">
        <v>143</v>
      </c>
      <c r="L44" s="221">
        <v>23512</v>
      </c>
      <c r="M44" s="221">
        <v>1882</v>
      </c>
      <c r="N44" s="221">
        <v>320</v>
      </c>
      <c r="O44" s="221">
        <v>824</v>
      </c>
      <c r="P44" s="221">
        <v>208</v>
      </c>
      <c r="Q44" s="221">
        <v>822</v>
      </c>
      <c r="R44" s="221">
        <v>460</v>
      </c>
      <c r="S44" s="221">
        <v>425</v>
      </c>
      <c r="T44" s="221">
        <v>1122</v>
      </c>
      <c r="U44" s="221">
        <v>59</v>
      </c>
      <c r="V44" s="221">
        <v>0</v>
      </c>
      <c r="W44" s="221">
        <v>111</v>
      </c>
      <c r="X44" s="221">
        <v>4</v>
      </c>
      <c r="Y44" s="221">
        <v>7</v>
      </c>
      <c r="Z44" s="221">
        <v>3</v>
      </c>
      <c r="AA44" s="221">
        <v>52</v>
      </c>
      <c r="AB44" s="221">
        <v>13</v>
      </c>
      <c r="AC44" s="221">
        <v>0</v>
      </c>
      <c r="AD44" s="221">
        <v>9</v>
      </c>
      <c r="AE44" s="221">
        <v>3</v>
      </c>
      <c r="AF44" s="221">
        <v>1</v>
      </c>
      <c r="AG44" s="221">
        <v>59646</v>
      </c>
    </row>
    <row r="45" spans="1:33">
      <c r="A45" s="221" t="s">
        <v>242</v>
      </c>
      <c r="B45" s="221" t="s">
        <v>90</v>
      </c>
      <c r="C45" s="221">
        <v>1400</v>
      </c>
      <c r="D45" s="221">
        <v>3400</v>
      </c>
      <c r="E45" s="221">
        <v>175</v>
      </c>
      <c r="F45" s="221">
        <v>900</v>
      </c>
      <c r="G45" s="221">
        <v>860</v>
      </c>
      <c r="H45" s="221">
        <v>1150</v>
      </c>
      <c r="I45" s="221">
        <v>550</v>
      </c>
      <c r="J45" s="221">
        <v>1450</v>
      </c>
      <c r="K45" s="221">
        <v>85</v>
      </c>
      <c r="L45" s="221">
        <v>26500</v>
      </c>
      <c r="M45" s="221">
        <v>700</v>
      </c>
      <c r="N45" s="221">
        <v>230</v>
      </c>
      <c r="O45" s="221">
        <v>200</v>
      </c>
      <c r="P45" s="221">
        <v>80</v>
      </c>
      <c r="Q45" s="221">
        <v>700</v>
      </c>
      <c r="R45" s="221">
        <v>100</v>
      </c>
      <c r="S45" s="221">
        <v>70</v>
      </c>
      <c r="T45" s="221">
        <v>280</v>
      </c>
      <c r="U45" s="221">
        <v>250</v>
      </c>
      <c r="V45" s="221">
        <v>0</v>
      </c>
      <c r="W45" s="221">
        <v>85</v>
      </c>
      <c r="X45" s="221">
        <v>5</v>
      </c>
      <c r="Y45" s="221">
        <v>1</v>
      </c>
      <c r="Z45" s="221">
        <v>1</v>
      </c>
      <c r="AA45" s="221">
        <v>45</v>
      </c>
      <c r="AB45" s="221">
        <v>3</v>
      </c>
      <c r="AC45" s="221">
        <v>3</v>
      </c>
      <c r="AD45" s="221">
        <v>1</v>
      </c>
      <c r="AE45" s="221">
        <v>1</v>
      </c>
      <c r="AF45" s="221">
        <v>3</v>
      </c>
      <c r="AG45" s="221">
        <v>49000</v>
      </c>
    </row>
    <row r="46" spans="1:33">
      <c r="A46" s="221" t="s">
        <v>242</v>
      </c>
      <c r="B46" s="221" t="s">
        <v>91</v>
      </c>
      <c r="C46" s="221">
        <v>865</v>
      </c>
      <c r="D46" s="221">
        <v>1550</v>
      </c>
      <c r="E46" s="221">
        <v>170</v>
      </c>
      <c r="F46" s="221">
        <v>1500</v>
      </c>
      <c r="G46" s="221">
        <v>500</v>
      </c>
      <c r="H46" s="221">
        <v>750</v>
      </c>
      <c r="I46" s="221">
        <v>475</v>
      </c>
      <c r="J46" s="221">
        <v>1175</v>
      </c>
      <c r="K46" s="221">
        <v>49</v>
      </c>
      <c r="L46" s="221">
        <v>9000</v>
      </c>
      <c r="M46" s="221">
        <v>450</v>
      </c>
      <c r="N46" s="221">
        <v>700</v>
      </c>
      <c r="O46" s="221">
        <v>60</v>
      </c>
      <c r="P46" s="221">
        <v>950</v>
      </c>
      <c r="Q46" s="221">
        <v>475</v>
      </c>
      <c r="R46" s="221">
        <v>320</v>
      </c>
      <c r="S46" s="221">
        <v>80</v>
      </c>
      <c r="T46" s="221">
        <v>900</v>
      </c>
      <c r="U46" s="221">
        <v>320</v>
      </c>
      <c r="V46" s="221">
        <v>0</v>
      </c>
      <c r="W46" s="221">
        <v>60</v>
      </c>
      <c r="X46" s="221">
        <v>1</v>
      </c>
      <c r="Y46" s="221">
        <v>1</v>
      </c>
      <c r="Z46" s="221">
        <v>1</v>
      </c>
      <c r="AA46" s="221">
        <v>7</v>
      </c>
      <c r="AB46" s="221">
        <v>1</v>
      </c>
      <c r="AC46" s="221">
        <v>0</v>
      </c>
      <c r="AD46" s="221">
        <v>3</v>
      </c>
      <c r="AE46" s="221">
        <v>0</v>
      </c>
      <c r="AF46" s="221">
        <v>0</v>
      </c>
      <c r="AG46" s="221">
        <v>22500</v>
      </c>
    </row>
    <row r="47" spans="1:33">
      <c r="A47" s="221" t="s">
        <v>242</v>
      </c>
      <c r="B47" s="221" t="s">
        <v>92</v>
      </c>
      <c r="C47" s="221">
        <v>3000</v>
      </c>
      <c r="D47" s="221">
        <v>4800</v>
      </c>
      <c r="E47" s="221">
        <v>900</v>
      </c>
      <c r="F47" s="221">
        <v>3400</v>
      </c>
      <c r="G47" s="221">
        <v>1650</v>
      </c>
      <c r="H47" s="221">
        <v>3000</v>
      </c>
      <c r="I47" s="221">
        <v>1650</v>
      </c>
      <c r="J47" s="221">
        <v>3400</v>
      </c>
      <c r="K47" s="221">
        <v>350</v>
      </c>
      <c r="L47" s="221">
        <v>24800</v>
      </c>
      <c r="M47" s="221">
        <v>4300</v>
      </c>
      <c r="N47" s="221">
        <v>2000</v>
      </c>
      <c r="O47" s="221">
        <v>650</v>
      </c>
      <c r="P47" s="221">
        <v>980</v>
      </c>
      <c r="Q47" s="221">
        <v>1800</v>
      </c>
      <c r="R47" s="221">
        <v>1500</v>
      </c>
      <c r="S47" s="221">
        <v>375</v>
      </c>
      <c r="T47" s="221">
        <v>2000</v>
      </c>
      <c r="U47" s="221">
        <v>285</v>
      </c>
      <c r="V47" s="221">
        <v>0</v>
      </c>
      <c r="W47" s="221">
        <v>95</v>
      </c>
      <c r="X47" s="221">
        <v>5</v>
      </c>
      <c r="Y47" s="221">
        <v>1</v>
      </c>
      <c r="Z47" s="221">
        <v>1</v>
      </c>
      <c r="AA47" s="221">
        <v>50</v>
      </c>
      <c r="AB47" s="221">
        <v>10</v>
      </c>
      <c r="AC47" s="221">
        <v>1</v>
      </c>
      <c r="AD47" s="221">
        <v>20</v>
      </c>
      <c r="AE47" s="221">
        <v>5</v>
      </c>
      <c r="AF47" s="221">
        <v>1</v>
      </c>
      <c r="AG47" s="221">
        <v>65750</v>
      </c>
    </row>
    <row r="48" spans="1:33">
      <c r="A48" s="221" t="s">
        <v>242</v>
      </c>
      <c r="B48" s="221" t="s">
        <v>93</v>
      </c>
      <c r="C48" s="221">
        <v>730</v>
      </c>
      <c r="D48" s="221">
        <v>634</v>
      </c>
      <c r="E48" s="221">
        <v>117</v>
      </c>
      <c r="F48" s="221">
        <v>734</v>
      </c>
      <c r="G48" s="221">
        <v>615</v>
      </c>
      <c r="H48" s="221">
        <v>456</v>
      </c>
      <c r="I48" s="221">
        <v>194</v>
      </c>
      <c r="J48" s="221">
        <v>562</v>
      </c>
      <c r="K48" s="221">
        <v>74</v>
      </c>
      <c r="L48" s="221">
        <v>4910</v>
      </c>
      <c r="M48" s="221">
        <v>322</v>
      </c>
      <c r="N48" s="221">
        <v>153</v>
      </c>
      <c r="O48" s="221">
        <v>36</v>
      </c>
      <c r="P48" s="221">
        <v>79</v>
      </c>
      <c r="Q48" s="221">
        <v>257</v>
      </c>
      <c r="R48" s="221">
        <v>177</v>
      </c>
      <c r="S48" s="221">
        <v>62</v>
      </c>
      <c r="T48" s="221">
        <v>507</v>
      </c>
      <c r="U48" s="221">
        <v>439</v>
      </c>
      <c r="V48" s="221">
        <v>0</v>
      </c>
      <c r="W48" s="221">
        <v>74</v>
      </c>
      <c r="X48" s="221">
        <v>2</v>
      </c>
      <c r="Y48" s="221">
        <v>0</v>
      </c>
      <c r="Z48" s="221">
        <v>0</v>
      </c>
      <c r="AA48" s="221">
        <v>14</v>
      </c>
      <c r="AB48" s="221">
        <v>0</v>
      </c>
      <c r="AC48" s="221">
        <v>0</v>
      </c>
      <c r="AD48" s="221">
        <v>2</v>
      </c>
      <c r="AE48" s="221">
        <v>2</v>
      </c>
      <c r="AF48" s="221">
        <v>0</v>
      </c>
      <c r="AG48" s="221">
        <v>14604</v>
      </c>
    </row>
    <row r="49" spans="1:33">
      <c r="A49" s="221" t="s">
        <v>242</v>
      </c>
      <c r="B49" s="221" t="s">
        <v>94</v>
      </c>
      <c r="C49" s="221">
        <v>18400</v>
      </c>
      <c r="D49" s="221">
        <v>23700</v>
      </c>
      <c r="E49" s="221">
        <v>6050</v>
      </c>
      <c r="F49" s="221">
        <v>19165</v>
      </c>
      <c r="G49" s="221">
        <v>11590</v>
      </c>
      <c r="H49" s="221">
        <v>31000</v>
      </c>
      <c r="I49" s="221">
        <v>6680</v>
      </c>
      <c r="J49" s="221">
        <v>19660</v>
      </c>
      <c r="K49" s="221">
        <v>630</v>
      </c>
      <c r="L49" s="221">
        <v>262000</v>
      </c>
      <c r="M49" s="221">
        <v>10560</v>
      </c>
      <c r="N49" s="221">
        <v>3100</v>
      </c>
      <c r="O49" s="221">
        <v>7100</v>
      </c>
      <c r="P49" s="221">
        <v>2200</v>
      </c>
      <c r="Q49" s="221">
        <v>24500</v>
      </c>
      <c r="R49" s="221">
        <v>10000</v>
      </c>
      <c r="S49" s="221">
        <v>4600</v>
      </c>
      <c r="T49" s="221">
        <v>15300</v>
      </c>
      <c r="U49" s="221">
        <v>1700</v>
      </c>
      <c r="V49" s="221">
        <v>0</v>
      </c>
      <c r="W49" s="221">
        <v>665</v>
      </c>
      <c r="X49" s="221">
        <v>25</v>
      </c>
      <c r="Y49" s="221">
        <v>40</v>
      </c>
      <c r="Z49" s="221">
        <v>70</v>
      </c>
      <c r="AA49" s="221">
        <v>350</v>
      </c>
      <c r="AB49" s="221">
        <v>170</v>
      </c>
      <c r="AC49" s="221">
        <v>15</v>
      </c>
      <c r="AD49" s="221">
        <v>80</v>
      </c>
      <c r="AE49" s="221">
        <v>5</v>
      </c>
      <c r="AF49" s="221">
        <v>30</v>
      </c>
      <c r="AG49" s="221">
        <v>884000</v>
      </c>
    </row>
    <row r="50" spans="1:33">
      <c r="A50" s="221" t="s">
        <v>242</v>
      </c>
      <c r="B50" s="221" t="s">
        <v>95</v>
      </c>
      <c r="C50" s="221">
        <v>5043</v>
      </c>
      <c r="D50" s="221">
        <v>5919</v>
      </c>
      <c r="E50" s="221">
        <v>1480</v>
      </c>
      <c r="F50" s="221">
        <v>4917</v>
      </c>
      <c r="G50" s="221">
        <v>4579</v>
      </c>
      <c r="H50" s="221">
        <v>5233</v>
      </c>
      <c r="I50" s="221">
        <v>1374</v>
      </c>
      <c r="J50" s="221">
        <v>5406</v>
      </c>
      <c r="K50" s="221">
        <v>113</v>
      </c>
      <c r="L50" s="221">
        <v>85196</v>
      </c>
      <c r="M50" s="221">
        <v>10037</v>
      </c>
      <c r="N50" s="221">
        <v>7586</v>
      </c>
      <c r="O50" s="221">
        <v>1405</v>
      </c>
      <c r="P50" s="221">
        <v>7877</v>
      </c>
      <c r="Q50" s="221">
        <v>3091</v>
      </c>
      <c r="R50" s="221">
        <v>667</v>
      </c>
      <c r="S50" s="221">
        <v>394</v>
      </c>
      <c r="T50" s="221">
        <v>3169</v>
      </c>
      <c r="U50" s="221">
        <v>1518</v>
      </c>
      <c r="V50" s="221">
        <v>0</v>
      </c>
      <c r="W50" s="221">
        <v>156</v>
      </c>
      <c r="X50" s="221">
        <v>9</v>
      </c>
      <c r="Y50" s="221">
        <v>5</v>
      </c>
      <c r="Z50" s="221">
        <v>6</v>
      </c>
      <c r="AA50" s="221">
        <v>72</v>
      </c>
      <c r="AB50" s="221">
        <v>12</v>
      </c>
      <c r="AC50" s="221">
        <v>4</v>
      </c>
      <c r="AD50" s="221">
        <v>9</v>
      </c>
      <c r="AE50" s="221">
        <v>17</v>
      </c>
      <c r="AF50" s="221">
        <v>1</v>
      </c>
      <c r="AG50" s="221">
        <v>170000</v>
      </c>
    </row>
    <row r="51" spans="1:33">
      <c r="A51" s="221" t="s">
        <v>242</v>
      </c>
      <c r="B51" s="221" t="s">
        <v>96</v>
      </c>
      <c r="C51" s="221">
        <v>14000</v>
      </c>
      <c r="D51" s="221">
        <v>32750</v>
      </c>
      <c r="E51" s="221">
        <v>3300</v>
      </c>
      <c r="F51" s="221">
        <v>29000</v>
      </c>
      <c r="G51" s="221">
        <v>15000</v>
      </c>
      <c r="H51" s="221">
        <v>28800</v>
      </c>
      <c r="I51" s="221">
        <v>11100</v>
      </c>
      <c r="J51" s="221">
        <v>12750</v>
      </c>
      <c r="K51" s="221">
        <v>890</v>
      </c>
      <c r="L51" s="221">
        <v>257000</v>
      </c>
      <c r="M51" s="221">
        <v>6800</v>
      </c>
      <c r="N51" s="221">
        <v>2000</v>
      </c>
      <c r="O51" s="221">
        <v>8000</v>
      </c>
      <c r="P51" s="221">
        <v>4500</v>
      </c>
      <c r="Q51" s="221">
        <v>24000</v>
      </c>
      <c r="R51" s="221">
        <v>8000</v>
      </c>
      <c r="S51" s="221">
        <v>7400</v>
      </c>
      <c r="T51" s="221">
        <v>19700</v>
      </c>
      <c r="U51" s="221">
        <v>5500</v>
      </c>
      <c r="V51" s="221">
        <v>0</v>
      </c>
      <c r="W51" s="221">
        <v>500</v>
      </c>
      <c r="X51" s="221">
        <v>35</v>
      </c>
      <c r="Y51" s="221">
        <v>35</v>
      </c>
      <c r="Z51" s="221">
        <v>43</v>
      </c>
      <c r="AA51" s="221">
        <v>523</v>
      </c>
      <c r="AB51" s="221">
        <v>87</v>
      </c>
      <c r="AC51" s="221">
        <v>38</v>
      </c>
      <c r="AD51" s="221">
        <v>125</v>
      </c>
      <c r="AE51" s="221">
        <v>21</v>
      </c>
      <c r="AF51" s="221">
        <v>24</v>
      </c>
      <c r="AG51" s="221">
        <v>550000</v>
      </c>
    </row>
    <row r="52" spans="1:33">
      <c r="A52" s="221" t="s">
        <v>242</v>
      </c>
      <c r="B52" s="221" t="s">
        <v>97</v>
      </c>
      <c r="C52" s="221">
        <v>8676</v>
      </c>
      <c r="D52" s="221">
        <v>13296</v>
      </c>
      <c r="E52" s="221">
        <v>1656</v>
      </c>
      <c r="F52" s="221">
        <v>4200</v>
      </c>
      <c r="G52" s="221">
        <v>4821</v>
      </c>
      <c r="H52" s="221">
        <v>7275</v>
      </c>
      <c r="I52" s="221">
        <v>2750</v>
      </c>
      <c r="J52" s="221">
        <v>5990</v>
      </c>
      <c r="K52" s="221">
        <v>355</v>
      </c>
      <c r="L52" s="221">
        <v>42000</v>
      </c>
      <c r="M52" s="221">
        <v>18000</v>
      </c>
      <c r="N52" s="221">
        <v>3839</v>
      </c>
      <c r="O52" s="221">
        <v>2545</v>
      </c>
      <c r="P52" s="221">
        <v>1998</v>
      </c>
      <c r="Q52" s="221">
        <v>3824</v>
      </c>
      <c r="R52" s="221">
        <v>2075</v>
      </c>
      <c r="S52" s="221">
        <v>1600</v>
      </c>
      <c r="T52" s="221">
        <v>2886</v>
      </c>
      <c r="U52" s="221">
        <v>8500</v>
      </c>
      <c r="V52" s="221">
        <v>0</v>
      </c>
      <c r="W52" s="221">
        <v>150</v>
      </c>
      <c r="X52" s="221">
        <v>15</v>
      </c>
      <c r="Y52" s="221">
        <v>3</v>
      </c>
      <c r="Z52" s="221">
        <v>9</v>
      </c>
      <c r="AA52" s="221">
        <v>125</v>
      </c>
      <c r="AB52" s="221">
        <v>15</v>
      </c>
      <c r="AC52" s="221">
        <v>15</v>
      </c>
      <c r="AD52" s="221">
        <v>25</v>
      </c>
      <c r="AE52" s="221">
        <v>30</v>
      </c>
      <c r="AF52" s="221">
        <v>5</v>
      </c>
      <c r="AG52" s="221">
        <v>180000</v>
      </c>
    </row>
    <row r="53" spans="1:33">
      <c r="A53" s="221" t="s">
        <v>242</v>
      </c>
      <c r="B53" s="221" t="s">
        <v>98</v>
      </c>
      <c r="C53" s="221">
        <v>17800</v>
      </c>
      <c r="D53" s="221">
        <v>24376</v>
      </c>
      <c r="E53" s="221">
        <v>4950</v>
      </c>
      <c r="F53" s="221">
        <v>17864</v>
      </c>
      <c r="G53" s="221">
        <v>8566</v>
      </c>
      <c r="H53" s="221">
        <v>20528</v>
      </c>
      <c r="I53" s="221">
        <v>10008</v>
      </c>
      <c r="J53" s="221">
        <v>11326</v>
      </c>
      <c r="K53" s="221">
        <v>700</v>
      </c>
      <c r="L53" s="221">
        <v>97492</v>
      </c>
      <c r="M53" s="221">
        <v>5496</v>
      </c>
      <c r="N53" s="221">
        <v>2670</v>
      </c>
      <c r="O53" s="221">
        <v>2992</v>
      </c>
      <c r="P53" s="221">
        <v>3202</v>
      </c>
      <c r="Q53" s="221">
        <v>2954</v>
      </c>
      <c r="R53" s="221">
        <v>3146</v>
      </c>
      <c r="S53" s="221">
        <v>4220</v>
      </c>
      <c r="T53" s="221">
        <v>4586</v>
      </c>
      <c r="U53" s="221">
        <v>1112</v>
      </c>
      <c r="V53" s="221">
        <v>0</v>
      </c>
      <c r="W53" s="221">
        <v>220</v>
      </c>
      <c r="X53" s="221">
        <v>24</v>
      </c>
      <c r="Y53" s="221">
        <v>10</v>
      </c>
      <c r="Z53" s="221">
        <v>15</v>
      </c>
      <c r="AA53" s="221">
        <v>202</v>
      </c>
      <c r="AB53" s="221">
        <v>40</v>
      </c>
      <c r="AC53" s="221">
        <v>7</v>
      </c>
      <c r="AD53" s="221">
        <v>44</v>
      </c>
      <c r="AE53" s="221">
        <v>18</v>
      </c>
      <c r="AF53" s="221">
        <v>10</v>
      </c>
      <c r="AG53" s="221">
        <v>429194</v>
      </c>
    </row>
    <row r="54" spans="1:33">
      <c r="A54" s="221" t="s">
        <v>242</v>
      </c>
      <c r="B54" s="221" t="s">
        <v>99</v>
      </c>
      <c r="C54" s="221">
        <v>9116</v>
      </c>
      <c r="D54" s="221">
        <v>13740</v>
      </c>
      <c r="E54" s="221">
        <v>3450</v>
      </c>
      <c r="F54" s="221">
        <v>7344</v>
      </c>
      <c r="G54" s="221">
        <v>4750</v>
      </c>
      <c r="H54" s="221">
        <v>12200</v>
      </c>
      <c r="I54" s="221">
        <v>4500</v>
      </c>
      <c r="J54" s="221">
        <v>10200</v>
      </c>
      <c r="K54" s="221">
        <v>600</v>
      </c>
      <c r="L54" s="221">
        <v>60181</v>
      </c>
      <c r="M54" s="221">
        <v>9781</v>
      </c>
      <c r="N54" s="221">
        <v>2913</v>
      </c>
      <c r="O54" s="221">
        <v>2450</v>
      </c>
      <c r="P54" s="221">
        <v>1429</v>
      </c>
      <c r="Q54" s="221">
        <v>6010</v>
      </c>
      <c r="R54" s="221">
        <v>4080</v>
      </c>
      <c r="S54" s="221">
        <v>1500</v>
      </c>
      <c r="T54" s="221">
        <v>9150</v>
      </c>
      <c r="U54" s="221">
        <v>1750</v>
      </c>
      <c r="V54" s="221">
        <v>0</v>
      </c>
      <c r="W54" s="221">
        <v>642</v>
      </c>
      <c r="X54" s="221">
        <v>46</v>
      </c>
      <c r="Y54" s="221">
        <v>14</v>
      </c>
      <c r="Z54" s="221">
        <v>7</v>
      </c>
      <c r="AA54" s="221">
        <v>90</v>
      </c>
      <c r="AB54" s="221">
        <v>15</v>
      </c>
      <c r="AC54" s="221">
        <v>3</v>
      </c>
      <c r="AD54" s="221">
        <v>30</v>
      </c>
      <c r="AE54" s="221">
        <v>8</v>
      </c>
      <c r="AF54" s="221">
        <v>2</v>
      </c>
      <c r="AG54" s="221">
        <v>232000</v>
      </c>
    </row>
    <row r="55" spans="1:33">
      <c r="A55" s="221" t="s">
        <v>242</v>
      </c>
      <c r="B55" s="221" t="s">
        <v>100</v>
      </c>
      <c r="C55" s="221">
        <v>1750</v>
      </c>
      <c r="D55" s="221">
        <v>1800</v>
      </c>
      <c r="E55" s="221">
        <v>320</v>
      </c>
      <c r="F55" s="221">
        <v>1300</v>
      </c>
      <c r="G55" s="221">
        <v>575</v>
      </c>
      <c r="H55" s="221">
        <v>1050</v>
      </c>
      <c r="I55" s="221">
        <v>450</v>
      </c>
      <c r="J55" s="221">
        <v>1400</v>
      </c>
      <c r="K55" s="221">
        <v>125</v>
      </c>
      <c r="L55" s="221">
        <v>7200</v>
      </c>
      <c r="M55" s="221">
        <v>2300</v>
      </c>
      <c r="N55" s="221">
        <v>275</v>
      </c>
      <c r="O55" s="221">
        <v>60</v>
      </c>
      <c r="P55" s="221">
        <v>200</v>
      </c>
      <c r="Q55" s="221">
        <v>360</v>
      </c>
      <c r="R55" s="221">
        <v>250</v>
      </c>
      <c r="S55" s="221">
        <v>50</v>
      </c>
      <c r="T55" s="221">
        <v>1700</v>
      </c>
      <c r="U55" s="221">
        <v>225</v>
      </c>
      <c r="V55" s="221">
        <v>0</v>
      </c>
      <c r="W55" s="221">
        <v>90</v>
      </c>
      <c r="X55" s="221">
        <v>2</v>
      </c>
      <c r="Y55" s="221">
        <v>2</v>
      </c>
      <c r="Z55" s="221">
        <v>1</v>
      </c>
      <c r="AA55" s="221">
        <v>8</v>
      </c>
      <c r="AB55" s="221">
        <v>2</v>
      </c>
      <c r="AC55" s="221">
        <v>2</v>
      </c>
      <c r="AD55" s="221">
        <v>6</v>
      </c>
      <c r="AE55" s="221">
        <v>2</v>
      </c>
      <c r="AF55" s="221">
        <v>1</v>
      </c>
      <c r="AG55" s="221">
        <v>23000</v>
      </c>
    </row>
    <row r="56" spans="1:33">
      <c r="A56" s="221" t="s">
        <v>242</v>
      </c>
      <c r="B56" s="221" t="s">
        <v>101</v>
      </c>
      <c r="C56" s="221">
        <v>1745</v>
      </c>
      <c r="D56" s="221">
        <v>2606</v>
      </c>
      <c r="E56" s="221">
        <v>441</v>
      </c>
      <c r="F56" s="221">
        <v>2052</v>
      </c>
      <c r="G56" s="221">
        <v>1152</v>
      </c>
      <c r="H56" s="221">
        <v>1302</v>
      </c>
      <c r="I56" s="221">
        <v>719</v>
      </c>
      <c r="J56" s="221">
        <v>2311</v>
      </c>
      <c r="K56" s="221">
        <v>202</v>
      </c>
      <c r="L56" s="221">
        <v>20787</v>
      </c>
      <c r="M56" s="221">
        <v>1362</v>
      </c>
      <c r="N56" s="221">
        <v>764</v>
      </c>
      <c r="O56" s="221">
        <v>195</v>
      </c>
      <c r="P56" s="221">
        <v>363</v>
      </c>
      <c r="Q56" s="221">
        <v>539</v>
      </c>
      <c r="R56" s="221">
        <v>616</v>
      </c>
      <c r="S56" s="221">
        <v>471</v>
      </c>
      <c r="T56" s="221">
        <v>1028</v>
      </c>
      <c r="U56" s="221">
        <v>675</v>
      </c>
      <c r="V56" s="221">
        <v>0</v>
      </c>
      <c r="W56" s="221">
        <v>103</v>
      </c>
      <c r="X56" s="221">
        <v>4</v>
      </c>
      <c r="Y56" s="221">
        <v>4</v>
      </c>
      <c r="Z56" s="221">
        <v>3</v>
      </c>
      <c r="AA56" s="221">
        <v>40</v>
      </c>
      <c r="AB56" s="221">
        <v>5</v>
      </c>
      <c r="AC56" s="221">
        <v>1</v>
      </c>
      <c r="AD56" s="221">
        <v>18</v>
      </c>
      <c r="AE56" s="221">
        <v>7</v>
      </c>
      <c r="AF56" s="221">
        <v>1</v>
      </c>
      <c r="AG56" s="221">
        <v>54306</v>
      </c>
    </row>
    <row r="57" spans="1:33">
      <c r="A57" s="221" t="s">
        <v>242</v>
      </c>
      <c r="B57" s="221" t="s">
        <v>102</v>
      </c>
      <c r="C57" s="221">
        <v>4540</v>
      </c>
      <c r="D57" s="221">
        <v>10234</v>
      </c>
      <c r="E57" s="221">
        <v>581</v>
      </c>
      <c r="F57" s="221">
        <v>5702</v>
      </c>
      <c r="G57" s="221">
        <v>3184</v>
      </c>
      <c r="H57" s="221">
        <v>6829</v>
      </c>
      <c r="I57" s="221">
        <v>7176</v>
      </c>
      <c r="J57" s="221">
        <v>4015</v>
      </c>
      <c r="K57" s="221">
        <v>245</v>
      </c>
      <c r="L57" s="221">
        <v>62004</v>
      </c>
      <c r="M57" s="221">
        <v>4871</v>
      </c>
      <c r="N57" s="221">
        <v>1463</v>
      </c>
      <c r="O57" s="221">
        <v>420</v>
      </c>
      <c r="P57" s="221">
        <v>1117</v>
      </c>
      <c r="Q57" s="221">
        <v>5656</v>
      </c>
      <c r="R57" s="221">
        <v>2126</v>
      </c>
      <c r="S57" s="221">
        <v>2925</v>
      </c>
      <c r="T57" s="221">
        <v>3425</v>
      </c>
      <c r="U57" s="221">
        <v>11</v>
      </c>
      <c r="V57" s="221">
        <v>0</v>
      </c>
      <c r="W57" s="221">
        <v>211</v>
      </c>
      <c r="X57" s="221">
        <v>6</v>
      </c>
      <c r="Y57" s="221">
        <v>1</v>
      </c>
      <c r="Z57" s="221">
        <v>3</v>
      </c>
      <c r="AA57" s="221">
        <v>108</v>
      </c>
      <c r="AB57" s="221">
        <v>1</v>
      </c>
      <c r="AC57" s="221">
        <v>8</v>
      </c>
      <c r="AD57" s="221">
        <v>28</v>
      </c>
      <c r="AE57" s="221">
        <v>5</v>
      </c>
      <c r="AF57" s="221">
        <v>4</v>
      </c>
      <c r="AG57" s="221">
        <v>144277</v>
      </c>
    </row>
    <row r="58" spans="1:33">
      <c r="A58" s="221" t="s">
        <v>242</v>
      </c>
      <c r="B58" s="221" t="s">
        <v>103</v>
      </c>
      <c r="C58" s="221">
        <v>4200</v>
      </c>
      <c r="D58" s="221">
        <v>5700</v>
      </c>
      <c r="E58" s="221">
        <v>1800</v>
      </c>
      <c r="F58" s="221">
        <v>5800</v>
      </c>
      <c r="G58" s="221">
        <v>3100</v>
      </c>
      <c r="H58" s="221">
        <v>7500</v>
      </c>
      <c r="I58" s="221">
        <v>2700</v>
      </c>
      <c r="J58" s="221">
        <v>5000</v>
      </c>
      <c r="K58" s="221">
        <v>250</v>
      </c>
      <c r="L58" s="221">
        <v>82000</v>
      </c>
      <c r="M58" s="221">
        <v>3500</v>
      </c>
      <c r="N58" s="221">
        <v>1600</v>
      </c>
      <c r="O58" s="221">
        <v>1250</v>
      </c>
      <c r="P58" s="221">
        <v>1500</v>
      </c>
      <c r="Q58" s="221">
        <v>5200</v>
      </c>
      <c r="R58" s="221">
        <v>1950</v>
      </c>
      <c r="S58" s="221">
        <v>1500</v>
      </c>
      <c r="T58" s="221">
        <v>4000</v>
      </c>
      <c r="U58" s="221">
        <v>3050</v>
      </c>
      <c r="V58" s="221">
        <v>0</v>
      </c>
      <c r="W58" s="221">
        <v>250</v>
      </c>
      <c r="X58" s="221">
        <v>43</v>
      </c>
      <c r="Y58" s="221">
        <v>5</v>
      </c>
      <c r="Z58" s="221">
        <v>20</v>
      </c>
      <c r="AA58" s="221">
        <v>75</v>
      </c>
      <c r="AB58" s="221">
        <v>50</v>
      </c>
      <c r="AC58" s="221">
        <v>5</v>
      </c>
      <c r="AD58" s="221">
        <v>30</v>
      </c>
      <c r="AE58" s="221">
        <v>1</v>
      </c>
      <c r="AF58" s="221">
        <v>1</v>
      </c>
      <c r="AG58" s="221">
        <v>450000</v>
      </c>
    </row>
    <row r="59" spans="1:33">
      <c r="A59" s="221" t="s">
        <v>242</v>
      </c>
      <c r="B59" s="221" t="s">
        <v>104</v>
      </c>
      <c r="C59" s="221">
        <v>1973</v>
      </c>
      <c r="D59" s="221">
        <v>4775</v>
      </c>
      <c r="E59" s="221">
        <v>508</v>
      </c>
      <c r="F59" s="221">
        <v>2094</v>
      </c>
      <c r="G59" s="221">
        <v>1465</v>
      </c>
      <c r="H59" s="221">
        <v>2009</v>
      </c>
      <c r="I59" s="221">
        <v>1449</v>
      </c>
      <c r="J59" s="221">
        <v>2106</v>
      </c>
      <c r="K59" s="221">
        <v>132</v>
      </c>
      <c r="L59" s="221">
        <v>23610</v>
      </c>
      <c r="M59" s="221">
        <v>3238</v>
      </c>
      <c r="N59" s="221">
        <v>676</v>
      </c>
      <c r="O59" s="221">
        <v>170</v>
      </c>
      <c r="P59" s="221">
        <v>160</v>
      </c>
      <c r="Q59" s="221">
        <v>392</v>
      </c>
      <c r="R59" s="221">
        <v>28</v>
      </c>
      <c r="S59" s="221">
        <v>33</v>
      </c>
      <c r="T59" s="221">
        <v>706</v>
      </c>
      <c r="U59" s="221">
        <v>31</v>
      </c>
      <c r="V59" s="221">
        <v>0</v>
      </c>
      <c r="W59" s="221">
        <v>136</v>
      </c>
      <c r="X59" s="221">
        <v>2</v>
      </c>
      <c r="Y59" s="221">
        <v>1</v>
      </c>
      <c r="Z59" s="221">
        <v>0</v>
      </c>
      <c r="AA59" s="221">
        <v>44</v>
      </c>
      <c r="AB59" s="221">
        <v>6</v>
      </c>
      <c r="AC59" s="221">
        <v>1</v>
      </c>
      <c r="AD59" s="221">
        <v>26</v>
      </c>
      <c r="AE59" s="221">
        <v>1</v>
      </c>
      <c r="AF59" s="221">
        <v>0</v>
      </c>
      <c r="AG59" s="221">
        <v>47000</v>
      </c>
    </row>
    <row r="60" spans="1:33">
      <c r="A60" s="221" t="s">
        <v>242</v>
      </c>
      <c r="B60" s="221" t="s">
        <v>105</v>
      </c>
      <c r="C60" s="221">
        <v>4300</v>
      </c>
      <c r="D60" s="221">
        <v>5700</v>
      </c>
      <c r="E60" s="221">
        <v>1200</v>
      </c>
      <c r="F60" s="221">
        <v>3600</v>
      </c>
      <c r="G60" s="221">
        <v>2600</v>
      </c>
      <c r="H60" s="221">
        <v>4600</v>
      </c>
      <c r="I60" s="221">
        <v>2550</v>
      </c>
      <c r="J60" s="221">
        <v>3200</v>
      </c>
      <c r="K60" s="221">
        <v>400</v>
      </c>
      <c r="L60" s="221">
        <v>50000</v>
      </c>
      <c r="M60" s="221">
        <v>2000</v>
      </c>
      <c r="N60" s="221">
        <v>2800</v>
      </c>
      <c r="O60" s="221">
        <v>1400</v>
      </c>
      <c r="P60" s="221">
        <v>1800</v>
      </c>
      <c r="Q60" s="221">
        <v>2000</v>
      </c>
      <c r="R60" s="221">
        <v>1700</v>
      </c>
      <c r="S60" s="221">
        <v>1000</v>
      </c>
      <c r="T60" s="221">
        <v>3000</v>
      </c>
      <c r="U60" s="221">
        <v>270</v>
      </c>
      <c r="V60" s="221">
        <v>0</v>
      </c>
      <c r="W60" s="221">
        <v>260</v>
      </c>
      <c r="X60" s="221">
        <v>4</v>
      </c>
      <c r="Y60" s="221">
        <v>4</v>
      </c>
      <c r="Z60" s="221">
        <v>3</v>
      </c>
      <c r="AA60" s="221">
        <v>60</v>
      </c>
      <c r="AB60" s="221">
        <v>15</v>
      </c>
      <c r="AC60" s="221">
        <v>2</v>
      </c>
      <c r="AD60" s="221">
        <v>8</v>
      </c>
      <c r="AE60" s="221">
        <v>8</v>
      </c>
      <c r="AF60" s="221">
        <v>0</v>
      </c>
      <c r="AG60" s="221">
        <v>118000</v>
      </c>
    </row>
    <row r="61" spans="1:33">
      <c r="A61" s="221" t="s">
        <v>242</v>
      </c>
      <c r="B61" s="221" t="s">
        <v>106</v>
      </c>
      <c r="C61" s="221">
        <v>960</v>
      </c>
      <c r="D61" s="221">
        <v>700</v>
      </c>
      <c r="E61" s="221">
        <v>150</v>
      </c>
      <c r="F61" s="221">
        <v>1000</v>
      </c>
      <c r="G61" s="221">
        <v>850</v>
      </c>
      <c r="H61" s="221">
        <v>600</v>
      </c>
      <c r="I61" s="221">
        <v>1200</v>
      </c>
      <c r="J61" s="221">
        <v>850</v>
      </c>
      <c r="K61" s="221">
        <v>45</v>
      </c>
      <c r="L61" s="221">
        <v>13000</v>
      </c>
      <c r="M61" s="221">
        <v>425</v>
      </c>
      <c r="N61" s="221">
        <v>100</v>
      </c>
      <c r="O61" s="221">
        <v>20</v>
      </c>
      <c r="P61" s="221">
        <v>200</v>
      </c>
      <c r="Q61" s="221">
        <v>400</v>
      </c>
      <c r="R61" s="221">
        <v>260</v>
      </c>
      <c r="S61" s="221">
        <v>300</v>
      </c>
      <c r="T61" s="221">
        <v>675</v>
      </c>
      <c r="U61" s="221">
        <v>40</v>
      </c>
      <c r="V61" s="221">
        <v>0</v>
      </c>
      <c r="W61" s="221">
        <v>50</v>
      </c>
      <c r="X61" s="221">
        <v>1</v>
      </c>
      <c r="Y61" s="221">
        <v>1</v>
      </c>
      <c r="Z61" s="221">
        <v>1</v>
      </c>
      <c r="AA61" s="221">
        <v>15</v>
      </c>
      <c r="AB61" s="221">
        <v>2</v>
      </c>
      <c r="AC61" s="221">
        <v>1</v>
      </c>
      <c r="AD61" s="221">
        <v>5</v>
      </c>
      <c r="AE61" s="221">
        <v>1</v>
      </c>
      <c r="AF61" s="221">
        <v>1</v>
      </c>
      <c r="AG61" s="221">
        <v>60000</v>
      </c>
    </row>
    <row r="62" spans="1:33">
      <c r="A62" s="221" t="s">
        <v>242</v>
      </c>
      <c r="B62" s="221" t="s">
        <v>107</v>
      </c>
      <c r="C62" s="221">
        <v>800</v>
      </c>
      <c r="D62" s="221">
        <v>600</v>
      </c>
      <c r="E62" s="221">
        <v>200</v>
      </c>
      <c r="F62" s="221">
        <v>620</v>
      </c>
      <c r="G62" s="221">
        <v>300</v>
      </c>
      <c r="H62" s="221">
        <v>550</v>
      </c>
      <c r="I62" s="221">
        <v>270</v>
      </c>
      <c r="J62" s="221">
        <v>750</v>
      </c>
      <c r="K62" s="221">
        <v>25</v>
      </c>
      <c r="L62" s="221">
        <v>3500</v>
      </c>
      <c r="M62" s="221">
        <v>750</v>
      </c>
      <c r="N62" s="221">
        <v>160</v>
      </c>
      <c r="O62" s="221">
        <v>110</v>
      </c>
      <c r="P62" s="221">
        <v>80</v>
      </c>
      <c r="Q62" s="221">
        <v>75</v>
      </c>
      <c r="R62" s="221">
        <v>75</v>
      </c>
      <c r="S62" s="221">
        <v>15</v>
      </c>
      <c r="T62" s="221">
        <v>475</v>
      </c>
      <c r="U62" s="221">
        <v>2</v>
      </c>
      <c r="V62" s="221">
        <v>0</v>
      </c>
      <c r="W62" s="221">
        <v>45</v>
      </c>
      <c r="X62" s="221">
        <v>2</v>
      </c>
      <c r="Y62" s="221">
        <v>1</v>
      </c>
      <c r="Z62" s="221">
        <v>1</v>
      </c>
      <c r="AA62" s="221">
        <v>20</v>
      </c>
      <c r="AB62" s="221">
        <v>1</v>
      </c>
      <c r="AC62" s="221">
        <v>1</v>
      </c>
      <c r="AD62" s="221">
        <v>1</v>
      </c>
      <c r="AE62" s="221">
        <v>1</v>
      </c>
      <c r="AF62" s="221">
        <v>1</v>
      </c>
      <c r="AG62" s="221">
        <v>12166</v>
      </c>
    </row>
    <row r="63" spans="1:33">
      <c r="A63" s="221" t="s">
        <v>242</v>
      </c>
      <c r="B63" s="221" t="s">
        <v>108</v>
      </c>
      <c r="C63" s="221">
        <v>415</v>
      </c>
      <c r="D63" s="221">
        <v>662</v>
      </c>
      <c r="E63" s="221">
        <v>62</v>
      </c>
      <c r="F63" s="221">
        <v>338</v>
      </c>
      <c r="G63" s="221">
        <v>222</v>
      </c>
      <c r="H63" s="221">
        <v>211</v>
      </c>
      <c r="I63" s="221">
        <v>111</v>
      </c>
      <c r="J63" s="221">
        <v>386</v>
      </c>
      <c r="K63" s="221">
        <v>14</v>
      </c>
      <c r="L63" s="221">
        <v>2504</v>
      </c>
      <c r="M63" s="221">
        <v>510</v>
      </c>
      <c r="N63" s="221">
        <v>156</v>
      </c>
      <c r="O63" s="221">
        <v>11</v>
      </c>
      <c r="P63" s="221">
        <v>0</v>
      </c>
      <c r="Q63" s="221">
        <v>80</v>
      </c>
      <c r="R63" s="221">
        <v>39</v>
      </c>
      <c r="S63" s="221">
        <v>6</v>
      </c>
      <c r="T63" s="221">
        <v>256</v>
      </c>
      <c r="U63" s="221">
        <v>0</v>
      </c>
      <c r="V63" s="221">
        <v>0</v>
      </c>
      <c r="W63" s="221">
        <v>19</v>
      </c>
      <c r="X63" s="221">
        <v>1</v>
      </c>
      <c r="Y63" s="221">
        <v>0</v>
      </c>
      <c r="Z63" s="221">
        <v>0</v>
      </c>
      <c r="AA63" s="221">
        <v>10</v>
      </c>
      <c r="AB63" s="221">
        <v>0</v>
      </c>
      <c r="AC63" s="221">
        <v>1</v>
      </c>
      <c r="AD63" s="221">
        <v>0</v>
      </c>
      <c r="AE63" s="221">
        <v>0</v>
      </c>
      <c r="AF63" s="221">
        <v>0</v>
      </c>
      <c r="AG63" s="221">
        <v>8200</v>
      </c>
    </row>
    <row r="64" spans="1:33">
      <c r="A64" s="221" t="s">
        <v>242</v>
      </c>
      <c r="B64" s="221" t="s">
        <v>109</v>
      </c>
      <c r="C64" s="221">
        <v>225</v>
      </c>
      <c r="D64" s="221">
        <v>210</v>
      </c>
      <c r="E64" s="221">
        <v>60</v>
      </c>
      <c r="F64" s="221">
        <v>140</v>
      </c>
      <c r="G64" s="221">
        <v>125</v>
      </c>
      <c r="H64" s="221">
        <v>160</v>
      </c>
      <c r="I64" s="221">
        <v>130</v>
      </c>
      <c r="J64" s="221">
        <v>240</v>
      </c>
      <c r="K64" s="221">
        <v>3</v>
      </c>
      <c r="L64" s="221">
        <v>1200</v>
      </c>
      <c r="M64" s="221">
        <v>65</v>
      </c>
      <c r="N64" s="221">
        <v>50</v>
      </c>
      <c r="O64" s="221">
        <v>30</v>
      </c>
      <c r="P64" s="221">
        <v>50</v>
      </c>
      <c r="Q64" s="221">
        <v>45</v>
      </c>
      <c r="R64" s="221">
        <v>30</v>
      </c>
      <c r="S64" s="221">
        <v>8</v>
      </c>
      <c r="T64" s="221">
        <v>200</v>
      </c>
      <c r="U64" s="221">
        <v>8</v>
      </c>
      <c r="V64" s="221">
        <v>0</v>
      </c>
      <c r="W64" s="221">
        <v>5</v>
      </c>
      <c r="X64" s="221">
        <v>1</v>
      </c>
      <c r="Y64" s="221">
        <v>0</v>
      </c>
      <c r="Z64" s="221">
        <v>0</v>
      </c>
      <c r="AA64" s="221">
        <v>10</v>
      </c>
      <c r="AB64" s="221">
        <v>0</v>
      </c>
      <c r="AC64" s="221">
        <v>0</v>
      </c>
      <c r="AD64" s="221">
        <v>0</v>
      </c>
      <c r="AE64" s="221">
        <v>0</v>
      </c>
      <c r="AF64" s="221">
        <v>0</v>
      </c>
      <c r="AG64" s="221">
        <v>3000</v>
      </c>
    </row>
    <row r="65" spans="1:33">
      <c r="A65" s="221" t="s">
        <v>242</v>
      </c>
      <c r="B65" s="221" t="s">
        <v>110</v>
      </c>
      <c r="C65" s="221">
        <v>9550</v>
      </c>
      <c r="D65" s="221">
        <v>15832</v>
      </c>
      <c r="E65" s="221">
        <v>2158</v>
      </c>
      <c r="F65" s="221">
        <v>12758</v>
      </c>
      <c r="G65" s="221">
        <v>4336</v>
      </c>
      <c r="H65" s="221">
        <v>8694</v>
      </c>
      <c r="I65" s="221">
        <v>5298</v>
      </c>
      <c r="J65" s="221">
        <v>7214</v>
      </c>
      <c r="K65" s="221">
        <v>384</v>
      </c>
      <c r="L65" s="221">
        <v>63758</v>
      </c>
      <c r="M65" s="221">
        <v>3194</v>
      </c>
      <c r="N65" s="221">
        <v>1370</v>
      </c>
      <c r="O65" s="221">
        <v>3358</v>
      </c>
      <c r="P65" s="221">
        <v>386</v>
      </c>
      <c r="Q65" s="221">
        <v>4236</v>
      </c>
      <c r="R65" s="221">
        <v>3042</v>
      </c>
      <c r="S65" s="221">
        <v>2036</v>
      </c>
      <c r="T65" s="221">
        <v>8246</v>
      </c>
      <c r="U65" s="221">
        <v>1238</v>
      </c>
      <c r="V65" s="221">
        <v>0</v>
      </c>
      <c r="W65" s="221">
        <v>282</v>
      </c>
      <c r="X65" s="221">
        <v>6</v>
      </c>
      <c r="Y65" s="221">
        <v>6</v>
      </c>
      <c r="Z65" s="221">
        <v>0</v>
      </c>
      <c r="AA65" s="221">
        <v>128</v>
      </c>
      <c r="AB65" s="221">
        <v>38</v>
      </c>
      <c r="AC65" s="221">
        <v>4</v>
      </c>
      <c r="AD65" s="221">
        <v>40</v>
      </c>
      <c r="AE65" s="221">
        <v>12</v>
      </c>
      <c r="AF65" s="221">
        <v>0</v>
      </c>
      <c r="AG65" s="221">
        <v>180277</v>
      </c>
    </row>
    <row r="66" spans="1:33">
      <c r="A66" s="221" t="s">
        <v>242</v>
      </c>
      <c r="B66" s="221" t="s">
        <v>111</v>
      </c>
      <c r="C66" s="221">
        <v>291</v>
      </c>
      <c r="D66" s="221">
        <v>289</v>
      </c>
      <c r="E66" s="221">
        <v>88</v>
      </c>
      <c r="F66" s="221">
        <v>296</v>
      </c>
      <c r="G66" s="221">
        <v>286</v>
      </c>
      <c r="H66" s="221">
        <v>317</v>
      </c>
      <c r="I66" s="221">
        <v>180</v>
      </c>
      <c r="J66" s="221">
        <v>417</v>
      </c>
      <c r="K66" s="221">
        <v>13</v>
      </c>
      <c r="L66" s="221">
        <v>2793</v>
      </c>
      <c r="M66" s="221">
        <v>257</v>
      </c>
      <c r="N66" s="221">
        <v>75</v>
      </c>
      <c r="O66" s="221">
        <v>7</v>
      </c>
      <c r="P66" s="221">
        <v>87</v>
      </c>
      <c r="Q66" s="221">
        <v>125</v>
      </c>
      <c r="R66" s="221">
        <v>72</v>
      </c>
      <c r="S66" s="221">
        <v>29</v>
      </c>
      <c r="T66" s="221">
        <v>243</v>
      </c>
      <c r="U66" s="221">
        <v>5</v>
      </c>
      <c r="V66" s="221">
        <v>0</v>
      </c>
      <c r="W66" s="221">
        <v>24</v>
      </c>
      <c r="X66" s="221">
        <v>0</v>
      </c>
      <c r="Y66" s="221">
        <v>0</v>
      </c>
      <c r="Z66" s="221">
        <v>0</v>
      </c>
      <c r="AA66" s="221">
        <v>12</v>
      </c>
      <c r="AB66" s="221">
        <v>0</v>
      </c>
      <c r="AC66" s="221">
        <v>0</v>
      </c>
      <c r="AD66" s="221">
        <v>0</v>
      </c>
      <c r="AE66" s="221">
        <v>0</v>
      </c>
      <c r="AF66" s="221">
        <v>0</v>
      </c>
      <c r="AG66" s="221">
        <v>9550</v>
      </c>
    </row>
    <row r="67" spans="1:33">
      <c r="A67" s="221" t="s">
        <v>242</v>
      </c>
      <c r="B67" s="221" t="s">
        <v>112</v>
      </c>
      <c r="C67" s="221">
        <v>860</v>
      </c>
      <c r="D67" s="221">
        <v>2312</v>
      </c>
      <c r="E67" s="221">
        <v>372</v>
      </c>
      <c r="F67" s="221">
        <v>958</v>
      </c>
      <c r="G67" s="221">
        <v>706</v>
      </c>
      <c r="H67" s="221">
        <v>770</v>
      </c>
      <c r="I67" s="221">
        <v>349</v>
      </c>
      <c r="J67" s="221">
        <v>845</v>
      </c>
      <c r="K67" s="221">
        <v>137</v>
      </c>
      <c r="L67" s="221">
        <v>6001</v>
      </c>
      <c r="M67" s="221">
        <v>514</v>
      </c>
      <c r="N67" s="221">
        <v>508</v>
      </c>
      <c r="O67" s="221">
        <v>52</v>
      </c>
      <c r="P67" s="221">
        <v>141</v>
      </c>
      <c r="Q67" s="221">
        <v>714</v>
      </c>
      <c r="R67" s="221">
        <v>252</v>
      </c>
      <c r="S67" s="221">
        <v>55</v>
      </c>
      <c r="T67" s="221">
        <v>498</v>
      </c>
      <c r="U67" s="221">
        <v>171</v>
      </c>
      <c r="V67" s="221">
        <v>0</v>
      </c>
      <c r="W67" s="221">
        <v>59</v>
      </c>
      <c r="X67" s="221">
        <v>2</v>
      </c>
      <c r="Y67" s="221">
        <v>1</v>
      </c>
      <c r="Z67" s="221">
        <v>1</v>
      </c>
      <c r="AA67" s="221">
        <v>42</v>
      </c>
      <c r="AB67" s="221">
        <v>2</v>
      </c>
      <c r="AC67" s="221">
        <v>1</v>
      </c>
      <c r="AD67" s="221">
        <v>7</v>
      </c>
      <c r="AE67" s="221">
        <v>3</v>
      </c>
      <c r="AF67" s="221">
        <v>2</v>
      </c>
      <c r="AG67" s="221">
        <v>22941</v>
      </c>
    </row>
    <row r="68" spans="1:33">
      <c r="A68" s="221" t="s">
        <v>242</v>
      </c>
      <c r="B68" s="221" t="s">
        <v>113</v>
      </c>
      <c r="C68" s="221">
        <v>400</v>
      </c>
      <c r="D68" s="221">
        <v>650</v>
      </c>
      <c r="E68" s="221">
        <v>96</v>
      </c>
      <c r="F68" s="221">
        <v>300</v>
      </c>
      <c r="G68" s="221">
        <v>250</v>
      </c>
      <c r="H68" s="221">
        <v>255</v>
      </c>
      <c r="I68" s="221">
        <v>115</v>
      </c>
      <c r="J68" s="221">
        <v>400</v>
      </c>
      <c r="K68" s="221">
        <v>20</v>
      </c>
      <c r="L68" s="221">
        <v>3800</v>
      </c>
      <c r="M68" s="221">
        <v>254</v>
      </c>
      <c r="N68" s="221">
        <v>56</v>
      </c>
      <c r="O68" s="221">
        <v>5</v>
      </c>
      <c r="P68" s="221">
        <v>39</v>
      </c>
      <c r="Q68" s="221">
        <v>2</v>
      </c>
      <c r="R68" s="221">
        <v>2</v>
      </c>
      <c r="S68" s="221">
        <v>2</v>
      </c>
      <c r="T68" s="221">
        <v>126</v>
      </c>
      <c r="U68" s="221">
        <v>2</v>
      </c>
      <c r="V68" s="221">
        <v>0</v>
      </c>
      <c r="W68" s="221">
        <v>12</v>
      </c>
      <c r="X68" s="221">
        <v>2</v>
      </c>
      <c r="Y68" s="221">
        <v>2</v>
      </c>
      <c r="Z68" s="221">
        <v>2</v>
      </c>
      <c r="AA68" s="221">
        <v>4</v>
      </c>
      <c r="AB68" s="221">
        <v>2</v>
      </c>
      <c r="AC68" s="221">
        <v>5</v>
      </c>
      <c r="AD68" s="221">
        <v>1</v>
      </c>
      <c r="AE68" s="221">
        <v>1</v>
      </c>
      <c r="AF68" s="221">
        <v>0</v>
      </c>
      <c r="AG68" s="221">
        <v>27000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Outputs Monthly</vt:lpstr>
      <vt:lpstr>Timeliness Quarterly</vt:lpstr>
      <vt:lpstr>CAP Count Summary</vt:lpstr>
      <vt:lpstr>Action Plan Summary</vt:lpstr>
      <vt:lpstr>DownloadBudgetData (2) Operatio</vt:lpstr>
      <vt:lpstr>DownloadBudgetData Original</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2016-02-17T15:33:16Z</cp:lastPrinted>
  <dcterms:created xsi:type="dcterms:W3CDTF">2009-09-16T18:13:02Z</dcterms:created>
  <dcterms:modified xsi:type="dcterms:W3CDTF">2016-02-17T15:36:05Z</dcterms:modified>
</cp:coreProperties>
</file>