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8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<sst xmlns="http://schemas.openxmlformats.org/spreadsheetml/2006/main" count="665" uniqueCount="52">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</sst>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95</v>
      </c>
      <c r="E7" s="18">
        <f>SUM(JAN:DEC!E7)</f>
        <v>10</v>
      </c>
      <c r="F7" s="18">
        <f>SUM(JAN:DEC!F7)</f>
        <v>0</v>
      </c>
      <c r="G7" s="18">
        <f>SUM(JAN:DEC!G7)</f>
        <v>65</v>
      </c>
      <c r="H7" s="18">
        <f>E7+F7+G7</f>
        <v>75</v>
      </c>
      <c r="I7" s="21">
        <f>IF($D7&gt;0,E7/$D7,0)</f>
        <v>0.10526315789473684</v>
      </c>
      <c r="J7" s="21">
        <f>IF($D7&gt;0,F7/$D7,0)</f>
        <v>0</v>
      </c>
      <c r="K7" s="21">
        <f>IF($D7&gt;0,G7/$D7,0)</f>
        <v>0.6842105263157895</v>
      </c>
      <c r="L7" s="20">
        <f>SUM(I7:K7)</f>
        <v>0.7894736842105263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168636</v>
      </c>
      <c r="E8" s="18">
        <f>SUM(JAN:DEC!E8)</f>
        <v>18872</v>
      </c>
      <c r="F8" s="18">
        <f>SUM(JAN:DEC!F8)</f>
        <v>0</v>
      </c>
      <c r="G8" s="18">
        <f>SUM(JAN:DEC!G8)</f>
        <v>154698</v>
      </c>
      <c r="H8" s="18">
        <f aca="true" t="shared" si="0" ref="H8:H15">E8+F8+G8</f>
        <v>173570</v>
      </c>
      <c r="I8" s="21">
        <f aca="true" t="shared" si="1" ref="I8:K15">IF($D8&gt;0,E8/$D8,0)</f>
        <v>0.11190967527692781</v>
      </c>
      <c r="J8" s="21">
        <f t="shared" si="1"/>
        <v>0</v>
      </c>
      <c r="K8" s="21">
        <f t="shared" si="1"/>
        <v>0.9173486088379705</v>
      </c>
      <c r="L8" s="20">
        <f aca="true" t="shared" si="2" ref="L8:L16">SUM(I8:K8)</f>
        <v>1.0292582841148983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70218</v>
      </c>
      <c r="E9" s="18">
        <f>SUM(JAN:DEC!E9)</f>
        <v>7626</v>
      </c>
      <c r="F9" s="18">
        <f>SUM(JAN:DEC!F9)</f>
        <v>0</v>
      </c>
      <c r="G9" s="18">
        <f>SUM(JAN:DEC!G9)</f>
        <v>66383</v>
      </c>
      <c r="H9" s="18">
        <f t="shared" si="0"/>
        <v>74009</v>
      </c>
      <c r="I9" s="21">
        <f t="shared" si="1"/>
        <v>0.10860463129112194</v>
      </c>
      <c r="J9" s="21">
        <f t="shared" si="1"/>
        <v>0</v>
      </c>
      <c r="K9" s="21">
        <f t="shared" si="1"/>
        <v>0.9453843743769403</v>
      </c>
      <c r="L9" s="20">
        <f t="shared" si="2"/>
        <v>1.0539890056680623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125540</v>
      </c>
      <c r="E10" s="18">
        <f>SUM(JAN:DEC!E10)</f>
        <v>9733</v>
      </c>
      <c r="F10" s="18">
        <f>SUM(JAN:DEC!F10)</f>
        <v>11</v>
      </c>
      <c r="G10" s="18">
        <f>SUM(JAN:DEC!G10)</f>
        <v>75785</v>
      </c>
      <c r="H10" s="18">
        <f t="shared" si="0"/>
        <v>85529</v>
      </c>
      <c r="I10" s="21">
        <f t="shared" si="1"/>
        <v>0.07752907439859806</v>
      </c>
      <c r="J10" s="21">
        <f t="shared" si="1"/>
        <v>8.762147522701928E-05</v>
      </c>
      <c r="K10" s="21">
        <f t="shared" si="1"/>
        <v>0.6036721363708778</v>
      </c>
      <c r="L10" s="20">
        <f t="shared" si="2"/>
        <v>0.6812888322447028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54388</v>
      </c>
      <c r="E11" s="18">
        <f>SUM(JAN:DEC!E11)</f>
        <v>5968</v>
      </c>
      <c r="F11" s="18">
        <f>SUM(JAN:DEC!F11)</f>
        <v>0</v>
      </c>
      <c r="G11" s="18">
        <f>SUM(JAN:DEC!G11)</f>
        <v>47320</v>
      </c>
      <c r="H11" s="18">
        <f t="shared" si="0"/>
        <v>53288</v>
      </c>
      <c r="I11" s="21">
        <f t="shared" si="1"/>
        <v>0.10973008751930573</v>
      </c>
      <c r="J11" s="21">
        <f t="shared" si="1"/>
        <v>0</v>
      </c>
      <c r="K11" s="21">
        <f t="shared" si="1"/>
        <v>0.8700448628373906</v>
      </c>
      <c r="L11" s="20">
        <f t="shared" si="2"/>
        <v>0.9797749503566963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18907</v>
      </c>
      <c r="E12" s="18">
        <f>SUM(JAN:DEC!E12)</f>
        <v>2163</v>
      </c>
      <c r="F12" s="18">
        <f>SUM(JAN:DEC!F12)</f>
        <v>0</v>
      </c>
      <c r="G12" s="18">
        <f>SUM(JAN:DEC!G12)</f>
        <v>17891</v>
      </c>
      <c r="H12" s="18">
        <f t="shared" si="0"/>
        <v>20054</v>
      </c>
      <c r="I12" s="21">
        <f t="shared" si="1"/>
        <v>0.11440207330618289</v>
      </c>
      <c r="J12" s="21">
        <f t="shared" si="1"/>
        <v>0</v>
      </c>
      <c r="K12" s="21">
        <f t="shared" si="1"/>
        <v>0.9462632887290422</v>
      </c>
      <c r="L12" s="20">
        <f t="shared" si="2"/>
        <v>1.060665362035225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9635</v>
      </c>
      <c r="E13" s="18">
        <f>SUM(JAN:DEC!E13)</f>
        <v>1008</v>
      </c>
      <c r="F13" s="18">
        <f>SUM(JAN:DEC!F13)</f>
        <v>0</v>
      </c>
      <c r="G13" s="18">
        <f>SUM(JAN:DEC!G13)</f>
        <v>7110</v>
      </c>
      <c r="H13" s="18">
        <f t="shared" si="0"/>
        <v>8118</v>
      </c>
      <c r="I13" s="21">
        <f t="shared" si="1"/>
        <v>0.10461857810067463</v>
      </c>
      <c r="J13" s="21">
        <f t="shared" si="1"/>
        <v>0</v>
      </c>
      <c r="K13" s="21">
        <f t="shared" si="1"/>
        <v>0.737934613388687</v>
      </c>
      <c r="L13" s="20">
        <f t="shared" si="2"/>
        <v>0.8425531914893617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61502</v>
      </c>
      <c r="E14" s="18">
        <f>SUM(JAN:DEC!E14)</f>
        <v>5282</v>
      </c>
      <c r="F14" s="18">
        <f>SUM(JAN:DEC!F14)</f>
        <v>0</v>
      </c>
      <c r="G14" s="18">
        <f>SUM(JAN:DEC!G14)</f>
        <v>46013</v>
      </c>
      <c r="H14" s="18">
        <f t="shared" si="0"/>
        <v>51295</v>
      </c>
      <c r="I14" s="21">
        <f t="shared" si="1"/>
        <v>0.0858833859061494</v>
      </c>
      <c r="J14" s="21">
        <f t="shared" si="1"/>
        <v>0</v>
      </c>
      <c r="K14" s="21">
        <f t="shared" si="1"/>
        <v>0.7481545315599493</v>
      </c>
      <c r="L14" s="20">
        <f t="shared" si="2"/>
        <v>0.8340379174660987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24777</v>
      </c>
      <c r="E15" s="18">
        <f>SUM(JAN:DEC!E15)</f>
        <v>2725</v>
      </c>
      <c r="F15" s="18">
        <f>SUM(JAN:DEC!F15)</f>
        <v>0</v>
      </c>
      <c r="G15" s="18">
        <f>SUM(JAN:DEC!G15)</f>
        <v>19626</v>
      </c>
      <c r="H15" s="18">
        <f t="shared" si="0"/>
        <v>22351</v>
      </c>
      <c r="I15" s="21">
        <f t="shared" si="1"/>
        <v>0.10998103079468863</v>
      </c>
      <c r="J15" s="21">
        <f t="shared" si="1"/>
        <v>0</v>
      </c>
      <c r="K15" s="21">
        <f t="shared" si="1"/>
        <v>0.7921055817895629</v>
      </c>
      <c r="L15" s="20">
        <f t="shared" si="2"/>
        <v>0.9020866125842515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533698</v>
      </c>
      <c r="E16" s="13">
        <f>SUM(E7:E15)</f>
        <v>53387</v>
      </c>
      <c r="F16" s="13">
        <f>SUM(F7:F15)</f>
        <v>11</v>
      </c>
      <c r="G16" s="13">
        <f>SUM(G7:G15)</f>
        <v>434891</v>
      </c>
      <c r="H16" s="13">
        <f>SUM(H7:H15)</f>
        <v>488289</v>
      </c>
      <c r="I16" s="14">
        <f>IF($D16&gt;0,E16/$D16,0)</f>
        <v>0.10003222796412953</v>
      </c>
      <c r="J16" s="14">
        <f>IF($D16&gt;0,F16/$D16,0)</f>
        <v>2.0610907292139E-05</v>
      </c>
      <c r="K16" s="14">
        <f>IF($D16&gt;0,G16/$D16,0)</f>
        <v>0.8148634621077838</v>
      </c>
      <c r="L16" s="15">
        <f t="shared" si="2"/>
        <v>0.9149163009792055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21261</v>
      </c>
      <c r="E18" s="18">
        <f>SUM(JAN:DEC!E18)</f>
        <v>11251</v>
      </c>
      <c r="F18" s="18">
        <f>SUM(JAN:DEC!F18)</f>
        <v>35</v>
      </c>
      <c r="G18" s="18">
        <f>SUM(JAN:DEC!G18)</f>
        <v>6913</v>
      </c>
      <c r="H18" s="18">
        <f>SUM(JAN:DEC!H18)</f>
        <v>18199</v>
      </c>
      <c r="I18" s="21">
        <f aca="true" t="shared" si="3" ref="I18:K25">IF($D18&gt;0,E18/$D18,0)</f>
        <v>0.5291848925262217</v>
      </c>
      <c r="J18" s="21">
        <f t="shared" si="3"/>
        <v>0.0016462066694887352</v>
      </c>
      <c r="K18" s="21">
        <f t="shared" si="3"/>
        <v>0.32514933446216077</v>
      </c>
      <c r="L18" s="20">
        <f aca="true" t="shared" si="4" ref="L18:L24">SUM(I18:K18)</f>
        <v>0.8559804336578712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256426</v>
      </c>
      <c r="E19" s="18">
        <f>SUM(JAN:DEC!E19)</f>
        <v>82386</v>
      </c>
      <c r="F19" s="18">
        <f>SUM(JAN:DEC!F19)</f>
        <v>2648</v>
      </c>
      <c r="G19" s="18">
        <f>SUM(JAN:DEC!G19)</f>
        <v>81710</v>
      </c>
      <c r="H19" s="18">
        <f>SUM(JAN:DEC!H19)</f>
        <v>166744</v>
      </c>
      <c r="I19" s="21">
        <f t="shared" si="3"/>
        <v>0.32128567305967415</v>
      </c>
      <c r="J19" s="21">
        <f t="shared" si="3"/>
        <v>0.01032656594885074</v>
      </c>
      <c r="K19" s="21">
        <f t="shared" si="3"/>
        <v>0.3186494349246956</v>
      </c>
      <c r="L19" s="20">
        <f t="shared" si="4"/>
        <v>0.6502616739332205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95625</v>
      </c>
      <c r="E20" s="18">
        <f>SUM(JAN:DEC!E20)</f>
        <v>37570</v>
      </c>
      <c r="F20" s="18">
        <f>SUM(JAN:DEC!F20)</f>
        <v>1140</v>
      </c>
      <c r="G20" s="18">
        <f>SUM(JAN:DEC!G20)</f>
        <v>23476</v>
      </c>
      <c r="H20" s="18">
        <f>SUM(JAN:DEC!H20)</f>
        <v>62186</v>
      </c>
      <c r="I20" s="21">
        <f t="shared" si="3"/>
        <v>0.3928888888888889</v>
      </c>
      <c r="J20" s="21">
        <f t="shared" si="3"/>
        <v>0.01192156862745098</v>
      </c>
      <c r="K20" s="21">
        <f t="shared" si="3"/>
        <v>0.24550065359477125</v>
      </c>
      <c r="L20" s="20">
        <f t="shared" si="4"/>
        <v>0.6503111111111111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216</v>
      </c>
      <c r="E21" s="18">
        <f>SUM(JAN:DEC!E21)</f>
        <v>120</v>
      </c>
      <c r="F21" s="18">
        <f>SUM(JAN:DEC!F21)</f>
        <v>73</v>
      </c>
      <c r="G21" s="18">
        <f>SUM(JAN:DEC!G21)</f>
        <v>57</v>
      </c>
      <c r="H21" s="18">
        <f>SUM(JAN:DEC!H21)</f>
        <v>250</v>
      </c>
      <c r="I21" s="21">
        <f t="shared" si="3"/>
        <v>0.5555555555555556</v>
      </c>
      <c r="J21" s="21">
        <f t="shared" si="3"/>
        <v>0.33796296296296297</v>
      </c>
      <c r="K21" s="21">
        <f t="shared" si="3"/>
        <v>0.2638888888888889</v>
      </c>
      <c r="L21" s="20">
        <f t="shared" si="4"/>
        <v>1.1574074074074074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1222</v>
      </c>
      <c r="E22" s="18">
        <f>SUM(JAN:DEC!E22)</f>
        <v>436</v>
      </c>
      <c r="F22" s="18">
        <f>SUM(JAN:DEC!F22)</f>
        <v>0</v>
      </c>
      <c r="G22" s="18">
        <f>SUM(JAN:DEC!G22)</f>
        <v>309</v>
      </c>
      <c r="H22" s="18">
        <f>SUM(JAN:DEC!H22)</f>
        <v>745</v>
      </c>
      <c r="I22" s="21">
        <f t="shared" si="3"/>
        <v>0.3567921440261866</v>
      </c>
      <c r="J22" s="21">
        <f t="shared" si="3"/>
        <v>0</v>
      </c>
      <c r="K22" s="21">
        <f t="shared" si="3"/>
        <v>0.2528641571194763</v>
      </c>
      <c r="L22" s="20">
        <f t="shared" si="4"/>
        <v>0.6096563011456628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5633</v>
      </c>
      <c r="E23" s="18">
        <f>SUM(JAN:DEC!E23)</f>
        <v>699</v>
      </c>
      <c r="F23" s="18">
        <f>SUM(JAN:DEC!F23)</f>
        <v>0</v>
      </c>
      <c r="G23" s="18">
        <f>SUM(JAN:DEC!G23)</f>
        <v>2317</v>
      </c>
      <c r="H23" s="18">
        <f>SUM(JAN:DEC!H23)</f>
        <v>3016</v>
      </c>
      <c r="I23" s="21">
        <f t="shared" si="3"/>
        <v>0.12409018285105627</v>
      </c>
      <c r="J23" s="21">
        <f t="shared" si="3"/>
        <v>0</v>
      </c>
      <c r="K23" s="21">
        <f t="shared" si="3"/>
        <v>0.4113261139712409</v>
      </c>
      <c r="L23" s="20">
        <f t="shared" si="4"/>
        <v>0.5354162968222972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104324</v>
      </c>
      <c r="E24" s="18">
        <f>SUM(JAN:DEC!E24)</f>
        <v>48987</v>
      </c>
      <c r="F24" s="18">
        <f>SUM(JAN:DEC!F24)</f>
        <v>2819</v>
      </c>
      <c r="G24" s="18">
        <f>SUM(JAN:DEC!G24)</f>
        <v>23779</v>
      </c>
      <c r="H24" s="18">
        <f>SUM(JAN:DEC!H24)</f>
        <v>75585</v>
      </c>
      <c r="I24" s="21">
        <f t="shared" si="3"/>
        <v>0.46956596756259344</v>
      </c>
      <c r="J24" s="21">
        <f t="shared" si="3"/>
        <v>0.027021586595605995</v>
      </c>
      <c r="K24" s="21">
        <f t="shared" si="3"/>
        <v>0.22793412829262683</v>
      </c>
      <c r="L24" s="20">
        <f t="shared" si="4"/>
        <v>0.7245216824508263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484707</v>
      </c>
      <c r="E25" s="22">
        <f>SUM(E18:E24)</f>
        <v>181449</v>
      </c>
      <c r="F25" s="22">
        <f>SUM(F18:F24)</f>
        <v>6715</v>
      </c>
      <c r="G25" s="22">
        <f>SUM(G18:G24)</f>
        <v>138561</v>
      </c>
      <c r="H25" s="22">
        <f>SUM(H18:H24)</f>
        <v>326725</v>
      </c>
      <c r="I25" s="23">
        <f>IF($D25&gt;0,E25/$D25,0)</f>
        <v>0.3743478018679326</v>
      </c>
      <c r="J25" s="23">
        <f t="shared" si="3"/>
        <v>0.013853730191641548</v>
      </c>
      <c r="K25" s="23">
        <f t="shared" si="3"/>
        <v>0.2858654816208555</v>
      </c>
      <c r="L25" s="23">
        <f>IF(G25&gt;0,H25/$D25,0)</f>
        <v>0.6740670136804296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102310</v>
      </c>
      <c r="E27" s="9">
        <f>SUM(JAN:DEC!E27)</f>
        <v>11564</v>
      </c>
      <c r="F27" s="9">
        <f>SUM(JAN:DEC!F27)</f>
        <v>39570</v>
      </c>
      <c r="G27" s="9">
        <f>SUM(JAN:DEC!G27)</f>
        <v>9427</v>
      </c>
      <c r="H27" s="9">
        <f>SUM(E27:G27)</f>
        <v>60561</v>
      </c>
      <c r="I27" s="25">
        <f>IF($D27&gt;0,E27/$D27,0)</f>
        <v>0.11302902942038902</v>
      </c>
      <c r="J27" s="25">
        <f>IF($D27&gt;0,F27/$D27,0)</f>
        <v>0.38676571205160787</v>
      </c>
      <c r="K27" s="25">
        <f>IF($D27&gt;0,G27/$D27,0)</f>
        <v>0.09214153064216597</v>
      </c>
      <c r="L27" s="25">
        <f>IF($D27&gt;0,H27/$D27,0)</f>
        <v>0.5919362721141629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1120715</v>
      </c>
      <c r="E29" s="11">
        <f>E16+E25+E27</f>
        <v>246400</v>
      </c>
      <c r="F29" s="11">
        <f>F16+F25+F27</f>
        <v>46296</v>
      </c>
      <c r="G29" s="11">
        <f>G16+G25+G27</f>
        <v>582879</v>
      </c>
      <c r="H29" s="11">
        <f>SUM(E29:G29)</f>
        <v>875575</v>
      </c>
      <c r="I29" s="26">
        <f>IF($D29&gt;0,E29/$D29,0)</f>
        <v>0.2198596431742236</v>
      </c>
      <c r="J29" s="26">
        <f>IF($D29&gt;0,F29/$D29,0)</f>
        <v>0.041309342696403635</v>
      </c>
      <c r="K29" s="26">
        <f>IF($D29&gt;0,G29/$D29,0)</f>
        <v>0.520095653221381</v>
      </c>
      <c r="L29" s="26">
        <f>IF($D29&gt;0,H29/$D29,0)</f>
        <v>0.7812646390920083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14</v>
      </c>
      <c r="E7" s="18">
        <v>10</v>
      </c>
      <c r="F7" s="18">
        <v>0</v>
      </c>
      <c r="G7" s="18">
        <v>10</v>
      </c>
      <c r="H7" s="18">
        <f>SUM(E7:G7)</f>
        <v>20</v>
      </c>
      <c r="I7" s="21">
        <f>IF($D7&gt;0,E7/$D7,0)</f>
        <v>0.7142857142857143</v>
      </c>
      <c r="J7" s="21">
        <f>IF($D7&gt;0,F7/$D7,0)</f>
        <v>0</v>
      </c>
      <c r="K7" s="21">
        <f>IF($D7&gt;0,G7/$D7,0)</f>
        <v>0.7142857142857143</v>
      </c>
      <c r="L7" s="20">
        <f>SUM(I7:K7)</f>
        <v>1.4285714285714286</v>
      </c>
    </row>
    <row r="8" spans="1:12" ht="15" customHeight="1">
      <c r="A8" s="2" t="s">
        <v>7</v>
      </c>
      <c r="B8" s="2" t="s">
        <v>8</v>
      </c>
      <c r="C8" s="2"/>
      <c r="D8" s="18">
        <v>20770</v>
      </c>
      <c r="E8" s="18">
        <v>18872</v>
      </c>
      <c r="F8" s="18">
        <v>0</v>
      </c>
      <c r="G8" s="18">
        <v>18872</v>
      </c>
      <c r="H8" s="18">
        <f aca="true" t="shared" si="0" ref="H8:H15">SUM(E8:G8)</f>
        <v>37744</v>
      </c>
      <c r="I8" s="21">
        <f aca="true" t="shared" si="1" ref="I8:K15">IF($D8&gt;0,E8/$D8,0)</f>
        <v>0.9086181993259509</v>
      </c>
      <c r="J8" s="21">
        <f t="shared" si="1"/>
        <v>0</v>
      </c>
      <c r="K8" s="21">
        <f t="shared" si="1"/>
        <v>0.9086181993259509</v>
      </c>
      <c r="L8" s="20">
        <f aca="true" t="shared" si="2" ref="L8:L24">SUM(I8:K8)</f>
        <v>1.8172363986519018</v>
      </c>
    </row>
    <row r="9" spans="1:12" ht="15" customHeight="1">
      <c r="A9" s="2" t="s">
        <v>9</v>
      </c>
      <c r="B9" s="2" t="s">
        <v>10</v>
      </c>
      <c r="C9" s="2"/>
      <c r="D9" s="18">
        <v>8061</v>
      </c>
      <c r="E9" s="18">
        <v>7626</v>
      </c>
      <c r="F9" s="18">
        <v>0</v>
      </c>
      <c r="G9" s="18">
        <v>7626</v>
      </c>
      <c r="H9" s="18">
        <f t="shared" si="0"/>
        <v>15252</v>
      </c>
      <c r="I9" s="21">
        <f t="shared" si="1"/>
        <v>0.9460364719017491</v>
      </c>
      <c r="J9" s="21">
        <f t="shared" si="1"/>
        <v>0</v>
      </c>
      <c r="K9" s="21">
        <f t="shared" si="1"/>
        <v>0.9460364719017491</v>
      </c>
      <c r="L9" s="20">
        <f t="shared" si="2"/>
        <v>1.8920729438034982</v>
      </c>
    </row>
    <row r="10" spans="1:12" ht="15" customHeight="1">
      <c r="A10" s="2" t="s">
        <v>11</v>
      </c>
      <c r="B10" s="2" t="s">
        <v>12</v>
      </c>
      <c r="C10" s="2"/>
      <c r="D10" s="18">
        <v>16188</v>
      </c>
      <c r="E10" s="18">
        <v>9733</v>
      </c>
      <c r="F10" s="18">
        <v>1</v>
      </c>
      <c r="G10" s="18">
        <v>9733</v>
      </c>
      <c r="H10" s="18">
        <f t="shared" si="0"/>
        <v>19467</v>
      </c>
      <c r="I10" s="21">
        <f t="shared" si="1"/>
        <v>0.6012478379046207</v>
      </c>
      <c r="J10" s="21">
        <f t="shared" si="1"/>
        <v>6.177415369409439E-05</v>
      </c>
      <c r="K10" s="21">
        <f t="shared" si="1"/>
        <v>0.6012478379046207</v>
      </c>
      <c r="L10" s="20">
        <f t="shared" si="2"/>
        <v>1.2025574499629355</v>
      </c>
    </row>
    <row r="11" spans="1:12" ht="15" customHeight="1">
      <c r="A11" s="2" t="s">
        <v>13</v>
      </c>
      <c r="B11" s="2" t="s">
        <v>14</v>
      </c>
      <c r="C11" s="2"/>
      <c r="D11" s="18">
        <v>6873</v>
      </c>
      <c r="E11" s="18">
        <v>5968</v>
      </c>
      <c r="F11" s="18">
        <v>0</v>
      </c>
      <c r="G11" s="18">
        <v>5968</v>
      </c>
      <c r="H11" s="18">
        <f t="shared" si="0"/>
        <v>11936</v>
      </c>
      <c r="I11" s="21">
        <f t="shared" si="1"/>
        <v>0.8683253310053833</v>
      </c>
      <c r="J11" s="21">
        <f t="shared" si="1"/>
        <v>0</v>
      </c>
      <c r="K11" s="21">
        <f t="shared" si="1"/>
        <v>0.8683253310053833</v>
      </c>
      <c r="L11" s="20">
        <f t="shared" si="2"/>
        <v>1.7366506620107667</v>
      </c>
    </row>
    <row r="12" spans="1:12" ht="15" customHeight="1">
      <c r="A12" s="2" t="s">
        <v>15</v>
      </c>
      <c r="B12" s="2" t="s">
        <v>16</v>
      </c>
      <c r="C12" s="2"/>
      <c r="D12" s="18">
        <v>2259</v>
      </c>
      <c r="E12" s="18">
        <v>2163</v>
      </c>
      <c r="F12" s="18">
        <v>0</v>
      </c>
      <c r="G12" s="18">
        <v>2163</v>
      </c>
      <c r="H12" s="18">
        <f t="shared" si="0"/>
        <v>4326</v>
      </c>
      <c r="I12" s="21">
        <f t="shared" si="1"/>
        <v>0.9575033200531209</v>
      </c>
      <c r="J12" s="21">
        <f t="shared" si="1"/>
        <v>0</v>
      </c>
      <c r="K12" s="21">
        <f t="shared" si="1"/>
        <v>0.9575033200531209</v>
      </c>
      <c r="L12" s="20">
        <f t="shared" si="2"/>
        <v>1.9150066401062418</v>
      </c>
    </row>
    <row r="13" spans="1:12" ht="15" customHeight="1">
      <c r="A13" s="2" t="s">
        <v>17</v>
      </c>
      <c r="B13" s="2" t="s">
        <v>18</v>
      </c>
      <c r="C13" s="2"/>
      <c r="D13" s="18">
        <v>1376</v>
      </c>
      <c r="E13" s="18">
        <v>1008</v>
      </c>
      <c r="F13" s="18">
        <v>0</v>
      </c>
      <c r="G13" s="18">
        <v>1008</v>
      </c>
      <c r="H13" s="18">
        <f t="shared" si="0"/>
        <v>2016</v>
      </c>
      <c r="I13" s="21">
        <f t="shared" si="1"/>
        <v>0.7325581395348837</v>
      </c>
      <c r="J13" s="21">
        <f t="shared" si="1"/>
        <v>0</v>
      </c>
      <c r="K13" s="21">
        <f t="shared" si="1"/>
        <v>0.7325581395348837</v>
      </c>
      <c r="L13" s="20">
        <f t="shared" si="2"/>
        <v>1.4651162790697674</v>
      </c>
    </row>
    <row r="14" spans="1:12" ht="15" customHeight="1">
      <c r="A14" s="2" t="s">
        <v>19</v>
      </c>
      <c r="B14" s="2" t="s">
        <v>20</v>
      </c>
      <c r="C14" s="2"/>
      <c r="D14" s="18">
        <v>6856</v>
      </c>
      <c r="E14" s="18">
        <v>5282</v>
      </c>
      <c r="F14" s="18">
        <v>0</v>
      </c>
      <c r="G14" s="18">
        <v>5282</v>
      </c>
      <c r="H14" s="18">
        <f t="shared" si="0"/>
        <v>10564</v>
      </c>
      <c r="I14" s="21">
        <f t="shared" si="1"/>
        <v>0.7704200700116686</v>
      </c>
      <c r="J14" s="21">
        <f t="shared" si="1"/>
        <v>0</v>
      </c>
      <c r="K14" s="21">
        <f t="shared" si="1"/>
        <v>0.7704200700116686</v>
      </c>
      <c r="L14" s="20">
        <f t="shared" si="2"/>
        <v>1.5408401400233371</v>
      </c>
    </row>
    <row r="15" spans="1:12" ht="15" customHeight="1">
      <c r="A15" s="2" t="s">
        <v>23</v>
      </c>
      <c r="B15" s="2" t="s">
        <v>24</v>
      </c>
      <c r="C15" s="2"/>
      <c r="D15" s="18">
        <v>3372</v>
      </c>
      <c r="E15" s="18">
        <v>2725</v>
      </c>
      <c r="F15" s="18">
        <v>0</v>
      </c>
      <c r="G15" s="18">
        <v>2725</v>
      </c>
      <c r="H15" s="18">
        <f t="shared" si="0"/>
        <v>5450</v>
      </c>
      <c r="I15" s="21">
        <f t="shared" si="1"/>
        <v>0.8081257413997628</v>
      </c>
      <c r="J15" s="21">
        <f t="shared" si="1"/>
        <v>0</v>
      </c>
      <c r="K15" s="21">
        <f t="shared" si="1"/>
        <v>0.8081257413997628</v>
      </c>
      <c r="L15" s="20">
        <f t="shared" si="2"/>
        <v>1.6162514827995256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65769</v>
      </c>
      <c r="E16" s="13">
        <f>SUM(E7:E15)</f>
        <v>53387</v>
      </c>
      <c r="F16" s="13">
        <f>SUM(F7:F15)</f>
        <v>1</v>
      </c>
      <c r="G16" s="13">
        <f>SUM(G7:G15)</f>
        <v>53387</v>
      </c>
      <c r="H16" s="13">
        <f>SUM(G16)</f>
        <v>53387</v>
      </c>
      <c r="I16" s="14">
        <f>IF($D16&gt;0,E16/$D16,0)</f>
        <v>0.8117350119357144</v>
      </c>
      <c r="J16" s="14">
        <f>IF($D16&gt;0,F16/$D16,0)</f>
        <v>1.5204731712508933E-05</v>
      </c>
      <c r="K16" s="14">
        <f>IF($D16&gt;0,G16/$D16,0)</f>
        <v>0.8117350119357144</v>
      </c>
      <c r="L16" s="15">
        <f t="shared" si="2"/>
        <v>1.6234852286031414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2218</v>
      </c>
      <c r="E18" s="18">
        <v>745</v>
      </c>
      <c r="F18" s="18">
        <v>0</v>
      </c>
      <c r="G18" s="18">
        <v>745</v>
      </c>
      <c r="H18" s="18">
        <f aca="true" t="shared" si="3" ref="H18:H24">SUM(E18:G18)</f>
        <v>1490</v>
      </c>
      <c r="I18" s="21">
        <f aca="true" t="shared" si="4" ref="I18:K25">IF($D18&gt;0,E18/$D18,0)</f>
        <v>0.3358881875563571</v>
      </c>
      <c r="J18" s="21">
        <f t="shared" si="4"/>
        <v>0</v>
      </c>
      <c r="K18" s="21">
        <f t="shared" si="4"/>
        <v>0.3358881875563571</v>
      </c>
      <c r="L18" s="20">
        <f t="shared" si="2"/>
        <v>0.6717763751127142</v>
      </c>
    </row>
    <row r="19" spans="1:12" ht="15" customHeight="1">
      <c r="A19" s="2" t="s">
        <v>25</v>
      </c>
      <c r="B19" s="2" t="s">
        <v>26</v>
      </c>
      <c r="C19" s="2"/>
      <c r="D19" s="18">
        <v>29472</v>
      </c>
      <c r="E19" s="18">
        <v>9439</v>
      </c>
      <c r="F19" s="18">
        <v>399</v>
      </c>
      <c r="G19" s="18">
        <v>9439</v>
      </c>
      <c r="H19" s="18">
        <f t="shared" si="3"/>
        <v>19277</v>
      </c>
      <c r="I19" s="21">
        <f t="shared" si="4"/>
        <v>0.3202700868621064</v>
      </c>
      <c r="J19" s="21">
        <f t="shared" si="4"/>
        <v>0.01353827361563518</v>
      </c>
      <c r="K19" s="21">
        <f t="shared" si="4"/>
        <v>0.3202700868621064</v>
      </c>
      <c r="L19" s="20">
        <f t="shared" si="2"/>
        <v>0.654078447339848</v>
      </c>
    </row>
    <row r="20" spans="1:12" ht="15" customHeight="1">
      <c r="A20" s="2" t="s">
        <v>27</v>
      </c>
      <c r="B20" s="2" t="s">
        <v>28</v>
      </c>
      <c r="C20" s="2"/>
      <c r="D20" s="18">
        <v>11875</v>
      </c>
      <c r="E20" s="18">
        <v>2810</v>
      </c>
      <c r="F20" s="18">
        <v>69</v>
      </c>
      <c r="G20" s="18">
        <v>2810</v>
      </c>
      <c r="H20" s="18">
        <f t="shared" si="3"/>
        <v>5689</v>
      </c>
      <c r="I20" s="21">
        <f t="shared" si="4"/>
        <v>0.23663157894736842</v>
      </c>
      <c r="J20" s="21">
        <f t="shared" si="4"/>
        <v>0.0058105263157894734</v>
      </c>
      <c r="K20" s="21">
        <f t="shared" si="4"/>
        <v>0.23663157894736842</v>
      </c>
      <c r="L20" s="20">
        <f t="shared" si="2"/>
        <v>0.4790736842105263</v>
      </c>
    </row>
    <row r="21" spans="1:12" ht="15" customHeight="1">
      <c r="A21" s="2" t="s">
        <v>29</v>
      </c>
      <c r="B21" s="2" t="s">
        <v>30</v>
      </c>
      <c r="C21" s="2"/>
      <c r="D21" s="18">
        <v>27</v>
      </c>
      <c r="E21" s="18">
        <v>9</v>
      </c>
      <c r="F21" s="18">
        <v>0</v>
      </c>
      <c r="G21" s="18">
        <v>9</v>
      </c>
      <c r="H21" s="18">
        <f t="shared" si="3"/>
        <v>18</v>
      </c>
      <c r="I21" s="21">
        <f t="shared" si="4"/>
        <v>0.3333333333333333</v>
      </c>
      <c r="J21" s="21">
        <f t="shared" si="4"/>
        <v>0</v>
      </c>
      <c r="K21" s="21">
        <f t="shared" si="4"/>
        <v>0.3333333333333333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39</v>
      </c>
      <c r="F22" s="18">
        <v>0</v>
      </c>
      <c r="G22" s="18">
        <v>39</v>
      </c>
      <c r="H22" s="18">
        <f t="shared" si="3"/>
        <v>78</v>
      </c>
      <c r="I22" s="21">
        <f t="shared" si="4"/>
        <v>0.21311475409836064</v>
      </c>
      <c r="J22" s="21">
        <f t="shared" si="4"/>
        <v>0</v>
      </c>
      <c r="K22" s="21">
        <f t="shared" si="4"/>
        <v>0.21311475409836064</v>
      </c>
      <c r="L22" s="20">
        <f t="shared" si="2"/>
        <v>0.4262295081967213</v>
      </c>
    </row>
    <row r="23" spans="1:12" ht="15" customHeight="1">
      <c r="A23" s="2" t="s">
        <v>33</v>
      </c>
      <c r="B23" s="2" t="s">
        <v>34</v>
      </c>
      <c r="C23" s="2"/>
      <c r="D23" s="18">
        <v>751</v>
      </c>
      <c r="E23" s="18">
        <v>291</v>
      </c>
      <c r="F23" s="18">
        <v>0</v>
      </c>
      <c r="G23" s="18">
        <v>291</v>
      </c>
      <c r="H23" s="18">
        <f t="shared" si="3"/>
        <v>582</v>
      </c>
      <c r="I23" s="21">
        <f t="shared" si="4"/>
        <v>0.38748335552596536</v>
      </c>
      <c r="J23" s="21">
        <f t="shared" si="4"/>
        <v>0</v>
      </c>
      <c r="K23" s="21">
        <f t="shared" si="4"/>
        <v>0.38748335552596536</v>
      </c>
      <c r="L23" s="20">
        <f t="shared" si="2"/>
        <v>0.7749667110519307</v>
      </c>
    </row>
    <row r="24" spans="1:12" ht="15" customHeight="1">
      <c r="A24" s="2" t="s">
        <v>35</v>
      </c>
      <c r="B24" s="2" t="s">
        <v>36</v>
      </c>
      <c r="C24" s="2"/>
      <c r="D24" s="18">
        <v>12789</v>
      </c>
      <c r="E24" s="18">
        <v>2933</v>
      </c>
      <c r="F24" s="18">
        <v>410</v>
      </c>
      <c r="G24" s="18">
        <v>2933</v>
      </c>
      <c r="H24" s="18">
        <f t="shared" si="3"/>
        <v>6276</v>
      </c>
      <c r="I24" s="21">
        <f t="shared" si="4"/>
        <v>0.22933771209633277</v>
      </c>
      <c r="J24" s="21">
        <f t="shared" si="4"/>
        <v>0.032058800531706934</v>
      </c>
      <c r="K24" s="21">
        <f t="shared" si="4"/>
        <v>0.22933771209633277</v>
      </c>
      <c r="L24" s="20">
        <f t="shared" si="2"/>
        <v>0.49073422472437245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57315</v>
      </c>
      <c r="E25" s="22">
        <f>SUM(E18:E24)</f>
        <v>16266</v>
      </c>
      <c r="F25" s="22">
        <f>SUM(F18:F24)</f>
        <v>878</v>
      </c>
      <c r="G25" s="22">
        <f>SUM(G18:G24)</f>
        <v>16266</v>
      </c>
      <c r="H25" s="22">
        <f>SUM(E25:G25)</f>
        <v>33410</v>
      </c>
      <c r="I25" s="23">
        <f>IF($D25&gt;0,E25/$D25,0)</f>
        <v>0.28380005234231875</v>
      </c>
      <c r="J25" s="23">
        <f t="shared" si="4"/>
        <v>0.015318851958475094</v>
      </c>
      <c r="K25" s="23">
        <f t="shared" si="4"/>
        <v>0.28380005234231875</v>
      </c>
      <c r="L25" s="23">
        <f>IF(G25&gt;0,H25/$D25,0)</f>
        <v>0.5829189566431127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11756</v>
      </c>
      <c r="E27" s="9">
        <v>1063</v>
      </c>
      <c r="F27" s="9">
        <v>4493</v>
      </c>
      <c r="G27" s="9">
        <v>1063</v>
      </c>
      <c r="H27" s="18">
        <f>SUM(E27:G27)</f>
        <v>6619</v>
      </c>
      <c r="I27" s="25">
        <f>IF($D27&gt;0,E27/$D27,0)</f>
        <v>0.09042191221503913</v>
      </c>
      <c r="J27" s="25">
        <f>IF($D27&gt;0,F27/$D27,0)</f>
        <v>0.3821878189860497</v>
      </c>
      <c r="K27" s="25">
        <f>IF($D27&gt;0,G27/$D27,0)</f>
        <v>0.09042191221503913</v>
      </c>
      <c r="L27" s="25">
        <f>IF($D27&gt;0,H27/$D27,0)</f>
        <v>0.5630316434161279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134840</v>
      </c>
      <c r="E29" s="11">
        <f>E16+E25+E27</f>
        <v>70716</v>
      </c>
      <c r="F29" s="11">
        <f>F16+F25+F27</f>
        <v>5372</v>
      </c>
      <c r="G29" s="11">
        <f>G16+G25+G27</f>
        <v>70716</v>
      </c>
      <c r="H29" s="11">
        <f>SUM(E29:G29)</f>
        <v>146804</v>
      </c>
      <c r="I29" s="26">
        <f>IF($D29&gt;0,E29/$D29,0)</f>
        <v>0.5244437852269356</v>
      </c>
      <c r="J29" s="26">
        <f>IF($D29&gt;0,F29/$D29,0)</f>
        <v>0.03983981014535746</v>
      </c>
      <c r="K29" s="26">
        <f>IF($D29&gt;0,G29/$D29,0)</f>
        <v>0.5244437852269356</v>
      </c>
      <c r="L29" s="26">
        <f>IF($D29&gt;0,H29/$D29,0)</f>
        <v>1.0887273805992288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11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0.8181818181818182</v>
      </c>
      <c r="L7" s="20">
        <f>SUM(I7:K7)</f>
        <v>0.8181818181818182</v>
      </c>
    </row>
    <row r="8" spans="1:12" ht="15" customHeight="1">
      <c r="A8" s="2" t="s">
        <v>7</v>
      </c>
      <c r="B8" s="2" t="s">
        <v>8</v>
      </c>
      <c r="C8" s="2"/>
      <c r="D8" s="18">
        <v>18456</v>
      </c>
      <c r="E8" s="18">
        <v>0</v>
      </c>
      <c r="F8" s="18">
        <v>0</v>
      </c>
      <c r="G8" s="18">
        <v>17037</v>
      </c>
      <c r="H8" s="18">
        <f aca="true" t="shared" si="0" ref="H8:H15">SUM(E8:G8)</f>
        <v>17037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0.923114434330299</v>
      </c>
      <c r="L8" s="20">
        <f aca="true" t="shared" si="2" ref="L8:L24">SUM(I8:K8)</f>
        <v>0.923114434330299</v>
      </c>
    </row>
    <row r="9" spans="1:12" ht="15" customHeight="1">
      <c r="A9" s="2" t="s">
        <v>9</v>
      </c>
      <c r="B9" s="2" t="s">
        <v>10</v>
      </c>
      <c r="C9" s="2"/>
      <c r="D9" s="18">
        <v>6977</v>
      </c>
      <c r="E9" s="18">
        <v>0</v>
      </c>
      <c r="F9" s="18">
        <v>0</v>
      </c>
      <c r="G9" s="18">
        <v>6606</v>
      </c>
      <c r="H9" s="18">
        <f t="shared" si="0"/>
        <v>6606</v>
      </c>
      <c r="I9" s="21">
        <f t="shared" si="1"/>
        <v>0</v>
      </c>
      <c r="J9" s="21">
        <f t="shared" si="1"/>
        <v>0</v>
      </c>
      <c r="K9" s="21">
        <f t="shared" si="1"/>
        <v>0.946825283072954</v>
      </c>
      <c r="L9" s="20">
        <f t="shared" si="2"/>
        <v>0.946825283072954</v>
      </c>
    </row>
    <row r="10" spans="1:12" ht="15" customHeight="1">
      <c r="A10" s="2" t="s">
        <v>11</v>
      </c>
      <c r="B10" s="2" t="s">
        <v>12</v>
      </c>
      <c r="C10" s="2"/>
      <c r="D10" s="18">
        <v>13416</v>
      </c>
      <c r="E10" s="18">
        <v>0</v>
      </c>
      <c r="F10" s="18">
        <v>0</v>
      </c>
      <c r="G10" s="18">
        <v>8342</v>
      </c>
      <c r="H10" s="18">
        <f t="shared" si="0"/>
        <v>8342</v>
      </c>
      <c r="I10" s="21">
        <f t="shared" si="1"/>
        <v>0</v>
      </c>
      <c r="J10" s="21">
        <f t="shared" si="1"/>
        <v>0</v>
      </c>
      <c r="K10" s="21">
        <f t="shared" si="1"/>
        <v>0.6217948717948718</v>
      </c>
      <c r="L10" s="20">
        <f t="shared" si="2"/>
        <v>0.6217948717948718</v>
      </c>
    </row>
    <row r="11" spans="1:12" ht="15" customHeight="1">
      <c r="A11" s="2" t="s">
        <v>13</v>
      </c>
      <c r="B11" s="2" t="s">
        <v>14</v>
      </c>
      <c r="C11" s="2"/>
      <c r="D11" s="18">
        <v>6039</v>
      </c>
      <c r="E11" s="18">
        <v>0</v>
      </c>
      <c r="F11" s="18">
        <v>0</v>
      </c>
      <c r="G11" s="18">
        <v>5281</v>
      </c>
      <c r="H11" s="18">
        <f t="shared" si="0"/>
        <v>5281</v>
      </c>
      <c r="I11" s="21">
        <f t="shared" si="1"/>
        <v>0</v>
      </c>
      <c r="J11" s="21">
        <f t="shared" si="1"/>
        <v>0</v>
      </c>
      <c r="K11" s="21">
        <f t="shared" si="1"/>
        <v>0.8744825302202351</v>
      </c>
      <c r="L11" s="20">
        <f t="shared" si="2"/>
        <v>0.8744825302202351</v>
      </c>
    </row>
    <row r="12" spans="1:12" ht="15" customHeight="1">
      <c r="A12" s="2" t="s">
        <v>15</v>
      </c>
      <c r="B12" s="2" t="s">
        <v>16</v>
      </c>
      <c r="C12" s="2"/>
      <c r="D12" s="18">
        <v>1675</v>
      </c>
      <c r="E12" s="18">
        <v>0</v>
      </c>
      <c r="F12" s="18">
        <v>0</v>
      </c>
      <c r="G12" s="18">
        <v>1599</v>
      </c>
      <c r="H12" s="18">
        <f t="shared" si="0"/>
        <v>1599</v>
      </c>
      <c r="I12" s="21">
        <f t="shared" si="1"/>
        <v>0</v>
      </c>
      <c r="J12" s="21">
        <f t="shared" si="1"/>
        <v>0</v>
      </c>
      <c r="K12" s="21">
        <f t="shared" si="1"/>
        <v>0.9546268656716418</v>
      </c>
      <c r="L12" s="20">
        <f t="shared" si="2"/>
        <v>0.9546268656716418</v>
      </c>
    </row>
    <row r="13" spans="1:12" ht="15" customHeight="1">
      <c r="A13" s="2" t="s">
        <v>17</v>
      </c>
      <c r="B13" s="2" t="s">
        <v>18</v>
      </c>
      <c r="C13" s="2"/>
      <c r="D13" s="18">
        <v>1117</v>
      </c>
      <c r="E13" s="18">
        <v>0</v>
      </c>
      <c r="F13" s="18">
        <v>0</v>
      </c>
      <c r="G13" s="18">
        <v>810</v>
      </c>
      <c r="H13" s="18">
        <f t="shared" si="0"/>
        <v>810</v>
      </c>
      <c r="I13" s="21">
        <f t="shared" si="1"/>
        <v>0</v>
      </c>
      <c r="J13" s="21">
        <f t="shared" si="1"/>
        <v>0</v>
      </c>
      <c r="K13" s="21">
        <f t="shared" si="1"/>
        <v>0.7251566696508505</v>
      </c>
      <c r="L13" s="20">
        <f t="shared" si="2"/>
        <v>0.7251566696508505</v>
      </c>
    </row>
    <row r="14" spans="1:12" ht="15" customHeight="1">
      <c r="A14" s="2" t="s">
        <v>19</v>
      </c>
      <c r="B14" s="2" t="s">
        <v>20</v>
      </c>
      <c r="C14" s="2"/>
      <c r="D14" s="18">
        <v>6167</v>
      </c>
      <c r="E14" s="18">
        <v>0</v>
      </c>
      <c r="F14" s="18">
        <v>0</v>
      </c>
      <c r="G14" s="18">
        <v>4712</v>
      </c>
      <c r="H14" s="18">
        <f t="shared" si="0"/>
        <v>4712</v>
      </c>
      <c r="I14" s="21">
        <f t="shared" si="1"/>
        <v>0</v>
      </c>
      <c r="J14" s="21">
        <f t="shared" si="1"/>
        <v>0</v>
      </c>
      <c r="K14" s="21">
        <f t="shared" si="1"/>
        <v>0.7640668071996108</v>
      </c>
      <c r="L14" s="20">
        <f t="shared" si="2"/>
        <v>0.7640668071996108</v>
      </c>
    </row>
    <row r="15" spans="1:12" ht="15" customHeight="1">
      <c r="A15" s="2" t="s">
        <v>23</v>
      </c>
      <c r="B15" s="2" t="s">
        <v>24</v>
      </c>
      <c r="C15" s="2"/>
      <c r="D15" s="18">
        <v>2676</v>
      </c>
      <c r="E15" s="18">
        <v>0</v>
      </c>
      <c r="F15" s="18">
        <v>0</v>
      </c>
      <c r="G15" s="18">
        <v>2124</v>
      </c>
      <c r="H15" s="18">
        <f t="shared" si="0"/>
        <v>2124</v>
      </c>
      <c r="I15" s="21">
        <f t="shared" si="1"/>
        <v>0</v>
      </c>
      <c r="J15" s="21">
        <f t="shared" si="1"/>
        <v>0</v>
      </c>
      <c r="K15" s="21">
        <f t="shared" si="1"/>
        <v>0.7937219730941704</v>
      </c>
      <c r="L15" s="20">
        <f t="shared" si="2"/>
        <v>0.7937219730941704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56534</v>
      </c>
      <c r="E16" s="13">
        <f>SUM(E7:E15)</f>
        <v>0</v>
      </c>
      <c r="F16" s="13">
        <f>SUM(F7:F15)</f>
        <v>0</v>
      </c>
      <c r="G16" s="13">
        <f>SUM(G7:G15)</f>
        <v>46520</v>
      </c>
      <c r="H16" s="13">
        <f>SUM(G16)</f>
        <v>46520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0.8228676548625606</v>
      </c>
      <c r="L16" s="15">
        <f t="shared" si="2"/>
        <v>0.8228676548625606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2728</v>
      </c>
      <c r="E18" s="18">
        <v>1454</v>
      </c>
      <c r="F18" s="18">
        <v>8</v>
      </c>
      <c r="G18" s="18">
        <v>821</v>
      </c>
      <c r="H18" s="18">
        <f aca="true" t="shared" si="3" ref="H18:H24">SUM(E18:G18)</f>
        <v>2283</v>
      </c>
      <c r="I18" s="21">
        <f aca="true" t="shared" si="4" ref="I18:K25">IF($D18&gt;0,E18/$D18,0)</f>
        <v>0.532991202346041</v>
      </c>
      <c r="J18" s="21">
        <f t="shared" si="4"/>
        <v>0.002932551319648094</v>
      </c>
      <c r="K18" s="21">
        <f t="shared" si="4"/>
        <v>0.30095307917888564</v>
      </c>
      <c r="L18" s="20">
        <f t="shared" si="2"/>
        <v>0.8368768328445748</v>
      </c>
    </row>
    <row r="19" spans="1:12" ht="15" customHeight="1">
      <c r="A19" s="2" t="s">
        <v>25</v>
      </c>
      <c r="B19" s="2" t="s">
        <v>26</v>
      </c>
      <c r="C19" s="2"/>
      <c r="D19" s="18">
        <v>29033</v>
      </c>
      <c r="E19" s="18">
        <v>9638</v>
      </c>
      <c r="F19" s="18">
        <v>371</v>
      </c>
      <c r="G19" s="18">
        <v>9150</v>
      </c>
      <c r="H19" s="18">
        <f t="shared" si="3"/>
        <v>19159</v>
      </c>
      <c r="I19" s="21">
        <f t="shared" si="4"/>
        <v>0.33196707195260566</v>
      </c>
      <c r="J19" s="21">
        <f t="shared" si="4"/>
        <v>0.012778562325629456</v>
      </c>
      <c r="K19" s="21">
        <f t="shared" si="4"/>
        <v>0.3151586126132332</v>
      </c>
      <c r="L19" s="20">
        <f t="shared" si="2"/>
        <v>0.6599042468914683</v>
      </c>
    </row>
    <row r="20" spans="1:12" ht="15" customHeight="1">
      <c r="A20" s="2" t="s">
        <v>27</v>
      </c>
      <c r="B20" s="2" t="s">
        <v>28</v>
      </c>
      <c r="C20" s="2"/>
      <c r="D20" s="18">
        <v>10929</v>
      </c>
      <c r="E20" s="18">
        <v>4501</v>
      </c>
      <c r="F20" s="18">
        <v>44</v>
      </c>
      <c r="G20" s="18">
        <v>2671</v>
      </c>
      <c r="H20" s="18">
        <f t="shared" si="3"/>
        <v>7216</v>
      </c>
      <c r="I20" s="21">
        <f t="shared" si="4"/>
        <v>0.41184005855979505</v>
      </c>
      <c r="J20" s="21">
        <f t="shared" si="4"/>
        <v>0.004025985909049319</v>
      </c>
      <c r="K20" s="21">
        <f t="shared" si="4"/>
        <v>0.24439564461524385</v>
      </c>
      <c r="L20" s="20">
        <f t="shared" si="2"/>
        <v>0.6602616890840882</v>
      </c>
    </row>
    <row r="21" spans="1:12" ht="15" customHeight="1">
      <c r="A21" s="2" t="s">
        <v>29</v>
      </c>
      <c r="B21" s="2" t="s">
        <v>30</v>
      </c>
      <c r="C21" s="2"/>
      <c r="D21" s="18">
        <v>21</v>
      </c>
      <c r="E21" s="18">
        <v>12</v>
      </c>
      <c r="F21" s="18">
        <v>0</v>
      </c>
      <c r="G21" s="18">
        <v>3</v>
      </c>
      <c r="H21" s="18">
        <f t="shared" si="3"/>
        <v>15</v>
      </c>
      <c r="I21" s="21">
        <f t="shared" si="4"/>
        <v>0.5714285714285714</v>
      </c>
      <c r="J21" s="21">
        <f t="shared" si="4"/>
        <v>0</v>
      </c>
      <c r="K21" s="21">
        <f t="shared" si="4"/>
        <v>0.14285714285714285</v>
      </c>
      <c r="L21" s="20">
        <f t="shared" si="2"/>
        <v>0.7142857142857142</v>
      </c>
    </row>
    <row r="22" spans="1:12" ht="15" customHeight="1">
      <c r="A22" s="2" t="s">
        <v>31</v>
      </c>
      <c r="B22" s="2" t="s">
        <v>32</v>
      </c>
      <c r="C22" s="2"/>
      <c r="D22" s="18">
        <v>152</v>
      </c>
      <c r="E22" s="18">
        <v>69</v>
      </c>
      <c r="F22" s="18">
        <v>0</v>
      </c>
      <c r="G22" s="18">
        <v>33</v>
      </c>
      <c r="H22" s="18">
        <f t="shared" si="3"/>
        <v>102</v>
      </c>
      <c r="I22" s="21">
        <f t="shared" si="4"/>
        <v>0.45394736842105265</v>
      </c>
      <c r="J22" s="21">
        <f t="shared" si="4"/>
        <v>0</v>
      </c>
      <c r="K22" s="21">
        <f t="shared" si="4"/>
        <v>0.21710526315789475</v>
      </c>
      <c r="L22" s="20">
        <f t="shared" si="2"/>
        <v>0.6710526315789473</v>
      </c>
    </row>
    <row r="23" spans="1:12" ht="15" customHeight="1">
      <c r="A23" s="2" t="s">
        <v>33</v>
      </c>
      <c r="B23" s="2" t="s">
        <v>34</v>
      </c>
      <c r="C23" s="2"/>
      <c r="D23" s="18">
        <v>663</v>
      </c>
      <c r="E23" s="18">
        <v>61</v>
      </c>
      <c r="F23" s="18">
        <v>0</v>
      </c>
      <c r="G23" s="18">
        <v>320</v>
      </c>
      <c r="H23" s="18">
        <f t="shared" si="3"/>
        <v>381</v>
      </c>
      <c r="I23" s="21">
        <f t="shared" si="4"/>
        <v>0.09200603318250378</v>
      </c>
      <c r="J23" s="21">
        <f t="shared" si="4"/>
        <v>0</v>
      </c>
      <c r="K23" s="21">
        <f t="shared" si="4"/>
        <v>0.48265460030165913</v>
      </c>
      <c r="L23" s="20">
        <f t="shared" si="2"/>
        <v>0.5746606334841629</v>
      </c>
    </row>
    <row r="24" spans="1:12" ht="15" customHeight="1">
      <c r="A24" s="2" t="s">
        <v>35</v>
      </c>
      <c r="B24" s="2" t="s">
        <v>36</v>
      </c>
      <c r="C24" s="2"/>
      <c r="D24" s="18">
        <v>12121</v>
      </c>
      <c r="E24" s="18">
        <v>6014</v>
      </c>
      <c r="F24" s="18">
        <v>291</v>
      </c>
      <c r="G24" s="18">
        <v>2725</v>
      </c>
      <c r="H24" s="18">
        <f t="shared" si="3"/>
        <v>9030</v>
      </c>
      <c r="I24" s="21">
        <f t="shared" si="4"/>
        <v>0.4961636828644501</v>
      </c>
      <c r="J24" s="21">
        <f t="shared" si="4"/>
        <v>0.024007920138602427</v>
      </c>
      <c r="K24" s="21">
        <f t="shared" si="4"/>
        <v>0.22481643428760004</v>
      </c>
      <c r="L24" s="20">
        <f t="shared" si="2"/>
        <v>0.7449880372906525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55647</v>
      </c>
      <c r="E25" s="22">
        <f>SUM(E18:E24)</f>
        <v>21749</v>
      </c>
      <c r="F25" s="22">
        <f>SUM(F18:F24)</f>
        <v>714</v>
      </c>
      <c r="G25" s="22">
        <f>SUM(G18:G24)</f>
        <v>15723</v>
      </c>
      <c r="H25" s="22">
        <f>SUM(E25:G25)</f>
        <v>38186</v>
      </c>
      <c r="I25" s="23">
        <f>IF($D25&gt;0,E25/$D25,0)</f>
        <v>0.3908386795334879</v>
      </c>
      <c r="J25" s="23">
        <f t="shared" si="4"/>
        <v>0.012830880370909483</v>
      </c>
      <c r="K25" s="23">
        <f t="shared" si="4"/>
        <v>0.28254892447032187</v>
      </c>
      <c r="L25" s="23">
        <f>IF(G25&gt;0,H25/$D25,0)</f>
        <v>0.6862184843747192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11418</v>
      </c>
      <c r="E27" s="9">
        <v>1239</v>
      </c>
      <c r="F27" s="9">
        <v>4862</v>
      </c>
      <c r="G27" s="9">
        <v>1117</v>
      </c>
      <c r="H27" s="18">
        <f>SUM(E27:G27)</f>
        <v>7218</v>
      </c>
      <c r="I27" s="25">
        <f>IF($D27&gt;0,E27/$D27,0)</f>
        <v>0.10851287440882816</v>
      </c>
      <c r="J27" s="25">
        <f>IF($D27&gt;0,F27/$D27,0)</f>
        <v>0.4258188824662813</v>
      </c>
      <c r="K27" s="25">
        <f>IF($D27&gt;0,G27/$D27,0)</f>
        <v>0.0978279908915747</v>
      </c>
      <c r="L27" s="25">
        <f>IF($D27&gt;0,H27/$D27,0)</f>
        <v>0.6321597477666842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123599</v>
      </c>
      <c r="E29" s="11">
        <f>E16+E25+E27</f>
        <v>22988</v>
      </c>
      <c r="F29" s="11">
        <f>F16+F25+F27</f>
        <v>5576</v>
      </c>
      <c r="G29" s="11">
        <f>G16+G25+G27</f>
        <v>63360</v>
      </c>
      <c r="H29" s="11">
        <f>SUM(E29:G29)</f>
        <v>91924</v>
      </c>
      <c r="I29" s="26">
        <f>IF($D29&gt;0,E29/$D29,0)</f>
        <v>0.18598855977799172</v>
      </c>
      <c r="J29" s="26">
        <f>IF($D29&gt;0,F29/$D29,0)</f>
        <v>0.045113633605449885</v>
      </c>
      <c r="K29" s="26">
        <f>IF($D29&gt;0,G29/$D29,0)</f>
        <v>0.5126255066788566</v>
      </c>
      <c r="L29" s="26">
        <f>IF($D29&gt;0,H29/$D29,0)</f>
        <v>0.7437277000622983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3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1</v>
      </c>
      <c r="L7" s="20">
        <f>SUM(I7:K7)</f>
        <v>1</v>
      </c>
    </row>
    <row r="8" spans="1:12" ht="15" customHeight="1">
      <c r="A8" s="2" t="s">
        <v>7</v>
      </c>
      <c r="B8" s="2" t="s">
        <v>8</v>
      </c>
      <c r="C8" s="2"/>
      <c r="D8" s="18">
        <v>18584</v>
      </c>
      <c r="E8" s="18">
        <v>0</v>
      </c>
      <c r="F8" s="18">
        <v>0</v>
      </c>
      <c r="G8" s="18">
        <v>17223</v>
      </c>
      <c r="H8" s="18">
        <f aca="true" t="shared" si="0" ref="H8:H15">SUM(E8:G8)</f>
        <v>17223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0.9267649591046061</v>
      </c>
      <c r="L8" s="20">
        <f aca="true" t="shared" si="2" ref="L8:L24">SUM(I8:K8)</f>
        <v>0.9267649591046061</v>
      </c>
    </row>
    <row r="9" spans="1:12" ht="15" customHeight="1">
      <c r="A9" s="2" t="s">
        <v>9</v>
      </c>
      <c r="B9" s="2" t="s">
        <v>10</v>
      </c>
      <c r="C9" s="2"/>
      <c r="D9" s="18">
        <v>8257</v>
      </c>
      <c r="E9" s="18">
        <v>0</v>
      </c>
      <c r="F9" s="18">
        <v>0</v>
      </c>
      <c r="G9" s="18">
        <v>7776</v>
      </c>
      <c r="H9" s="18">
        <f t="shared" si="0"/>
        <v>7776</v>
      </c>
      <c r="I9" s="21">
        <f t="shared" si="1"/>
        <v>0</v>
      </c>
      <c r="J9" s="21">
        <f t="shared" si="1"/>
        <v>0</v>
      </c>
      <c r="K9" s="21">
        <f t="shared" si="1"/>
        <v>0.9417463969964879</v>
      </c>
      <c r="L9" s="20">
        <f t="shared" si="2"/>
        <v>0.9417463969964879</v>
      </c>
    </row>
    <row r="10" spans="1:12" ht="15" customHeight="1">
      <c r="A10" s="2" t="s">
        <v>11</v>
      </c>
      <c r="B10" s="2" t="s">
        <v>12</v>
      </c>
      <c r="C10" s="2"/>
      <c r="D10" s="18">
        <v>13892</v>
      </c>
      <c r="E10" s="18">
        <v>0</v>
      </c>
      <c r="F10" s="18">
        <v>0</v>
      </c>
      <c r="G10" s="18">
        <v>8327</v>
      </c>
      <c r="H10" s="18">
        <f t="shared" si="0"/>
        <v>8327</v>
      </c>
      <c r="I10" s="21">
        <f t="shared" si="1"/>
        <v>0</v>
      </c>
      <c r="J10" s="21">
        <f t="shared" si="1"/>
        <v>0</v>
      </c>
      <c r="K10" s="21">
        <f t="shared" si="1"/>
        <v>0.5994097322199827</v>
      </c>
      <c r="L10" s="20">
        <f t="shared" si="2"/>
        <v>0.5994097322199827</v>
      </c>
    </row>
    <row r="11" spans="1:12" ht="15" customHeight="1">
      <c r="A11" s="2" t="s">
        <v>13</v>
      </c>
      <c r="B11" s="2" t="s">
        <v>14</v>
      </c>
      <c r="C11" s="2"/>
      <c r="D11" s="18">
        <v>6448</v>
      </c>
      <c r="E11" s="18">
        <v>0</v>
      </c>
      <c r="F11" s="18">
        <v>0</v>
      </c>
      <c r="G11" s="18">
        <v>5641</v>
      </c>
      <c r="H11" s="18">
        <f t="shared" si="0"/>
        <v>5641</v>
      </c>
      <c r="I11" s="21">
        <f t="shared" si="1"/>
        <v>0</v>
      </c>
      <c r="J11" s="21">
        <f t="shared" si="1"/>
        <v>0</v>
      </c>
      <c r="K11" s="21">
        <f t="shared" si="1"/>
        <v>0.8748449131513648</v>
      </c>
      <c r="L11" s="20">
        <f t="shared" si="2"/>
        <v>0.8748449131513648</v>
      </c>
    </row>
    <row r="12" spans="1:12" ht="15" customHeight="1">
      <c r="A12" s="2" t="s">
        <v>15</v>
      </c>
      <c r="B12" s="2" t="s">
        <v>16</v>
      </c>
      <c r="C12" s="2"/>
      <c r="D12" s="18">
        <v>2033</v>
      </c>
      <c r="E12" s="18">
        <v>0</v>
      </c>
      <c r="F12" s="18">
        <v>0</v>
      </c>
      <c r="G12" s="18">
        <v>1960</v>
      </c>
      <c r="H12" s="18">
        <f t="shared" si="0"/>
        <v>1960</v>
      </c>
      <c r="I12" s="21">
        <f t="shared" si="1"/>
        <v>0</v>
      </c>
      <c r="J12" s="21">
        <f t="shared" si="1"/>
        <v>0</v>
      </c>
      <c r="K12" s="21">
        <f t="shared" si="1"/>
        <v>0.9640924741760944</v>
      </c>
      <c r="L12" s="20">
        <f t="shared" si="2"/>
        <v>0.9640924741760944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656</v>
      </c>
      <c r="H13" s="18">
        <f t="shared" si="0"/>
        <v>656</v>
      </c>
      <c r="I13" s="21">
        <f t="shared" si="1"/>
        <v>0</v>
      </c>
      <c r="J13" s="21">
        <f t="shared" si="1"/>
        <v>0</v>
      </c>
      <c r="K13" s="21">
        <f t="shared" si="1"/>
        <v>0.70995670995671</v>
      </c>
      <c r="L13" s="20">
        <f t="shared" si="2"/>
        <v>0.70995670995671</v>
      </c>
    </row>
    <row r="14" spans="1:12" ht="15" customHeight="1">
      <c r="A14" s="2" t="s">
        <v>19</v>
      </c>
      <c r="B14" s="2" t="s">
        <v>20</v>
      </c>
      <c r="C14" s="2"/>
      <c r="D14" s="18">
        <v>6931</v>
      </c>
      <c r="E14" s="18">
        <v>0</v>
      </c>
      <c r="F14" s="18">
        <v>0</v>
      </c>
      <c r="G14" s="18">
        <v>5232</v>
      </c>
      <c r="H14" s="18">
        <f t="shared" si="0"/>
        <v>5232</v>
      </c>
      <c r="I14" s="21">
        <f t="shared" si="1"/>
        <v>0</v>
      </c>
      <c r="J14" s="21">
        <f t="shared" si="1"/>
        <v>0</v>
      </c>
      <c r="K14" s="21">
        <f t="shared" si="1"/>
        <v>0.7548694272110806</v>
      </c>
      <c r="L14" s="20">
        <f t="shared" si="2"/>
        <v>0.7548694272110806</v>
      </c>
    </row>
    <row r="15" spans="1:12" ht="15" customHeight="1">
      <c r="A15" s="2" t="s">
        <v>23</v>
      </c>
      <c r="B15" s="2" t="s">
        <v>24</v>
      </c>
      <c r="C15" s="2"/>
      <c r="D15" s="18">
        <v>2669</v>
      </c>
      <c r="E15" s="18">
        <v>0</v>
      </c>
      <c r="F15" s="18">
        <v>0</v>
      </c>
      <c r="G15" s="18">
        <v>2055</v>
      </c>
      <c r="H15" s="18">
        <f t="shared" si="0"/>
        <v>2055</v>
      </c>
      <c r="I15" s="21">
        <f t="shared" si="1"/>
        <v>0</v>
      </c>
      <c r="J15" s="21">
        <f t="shared" si="1"/>
        <v>0</v>
      </c>
      <c r="K15" s="21">
        <f t="shared" si="1"/>
        <v>0.7699512926189584</v>
      </c>
      <c r="L15" s="20">
        <f t="shared" si="2"/>
        <v>0.7699512926189584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59741</v>
      </c>
      <c r="E16" s="13">
        <f>SUM(E7:E15)</f>
        <v>0</v>
      </c>
      <c r="F16" s="13">
        <f>SUM(F7:F15)</f>
        <v>0</v>
      </c>
      <c r="G16" s="13">
        <f>SUM(G7:G15)</f>
        <v>48873</v>
      </c>
      <c r="H16" s="13">
        <f>SUM(G16)</f>
        <v>48873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0.818081384643712</v>
      </c>
      <c r="L16" s="15">
        <f t="shared" si="2"/>
        <v>0.818081384643712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2755</v>
      </c>
      <c r="E18" s="18">
        <v>1541</v>
      </c>
      <c r="F18" s="18"/>
      <c r="G18" s="18">
        <v>897</v>
      </c>
      <c r="H18" s="18">
        <f aca="true" t="shared" si="3" ref="H18:H24">SUM(E18:G18)</f>
        <v>2438</v>
      </c>
      <c r="I18" s="21">
        <f aca="true" t="shared" si="4" ref="I18:K25">IF($D18&gt;0,E18/$D18,0)</f>
        <v>0.5593466424682396</v>
      </c>
      <c r="J18" s="21">
        <f t="shared" si="4"/>
        <v>0</v>
      </c>
      <c r="K18" s="21">
        <f t="shared" si="4"/>
        <v>0.3255898366606171</v>
      </c>
      <c r="L18" s="20">
        <f t="shared" si="2"/>
        <v>0.8849364791288568</v>
      </c>
    </row>
    <row r="19" spans="1:12" ht="15" customHeight="1">
      <c r="A19" s="2" t="s">
        <v>25</v>
      </c>
      <c r="B19" s="2" t="s">
        <v>26</v>
      </c>
      <c r="C19" s="2"/>
      <c r="D19" s="18">
        <v>29252</v>
      </c>
      <c r="E19" s="18">
        <v>9178</v>
      </c>
      <c r="F19" s="18">
        <v>378</v>
      </c>
      <c r="G19" s="18">
        <v>9695</v>
      </c>
      <c r="H19" s="18">
        <f t="shared" si="3"/>
        <v>19251</v>
      </c>
      <c r="I19" s="21">
        <f t="shared" si="4"/>
        <v>0.31375632435389034</v>
      </c>
      <c r="J19" s="21">
        <f t="shared" si="4"/>
        <v>0.012922193354300561</v>
      </c>
      <c r="K19" s="21">
        <f t="shared" si="4"/>
        <v>0.33143032955011625</v>
      </c>
      <c r="L19" s="20">
        <f t="shared" si="2"/>
        <v>0.6581088472583072</v>
      </c>
    </row>
    <row r="20" spans="1:12" ht="15" customHeight="1">
      <c r="A20" s="2" t="s">
        <v>27</v>
      </c>
      <c r="B20" s="2" t="s">
        <v>28</v>
      </c>
      <c r="C20" s="2"/>
      <c r="D20" s="18">
        <v>10662</v>
      </c>
      <c r="E20" s="18">
        <v>3907</v>
      </c>
      <c r="F20" s="18">
        <v>37</v>
      </c>
      <c r="G20" s="18">
        <v>2820</v>
      </c>
      <c r="H20" s="18">
        <f t="shared" si="3"/>
        <v>6764</v>
      </c>
      <c r="I20" s="21">
        <f t="shared" si="4"/>
        <v>0.3664415681860814</v>
      </c>
      <c r="J20" s="21">
        <f t="shared" si="4"/>
        <v>0.003470268242356031</v>
      </c>
      <c r="K20" s="21">
        <f t="shared" si="4"/>
        <v>0.2644907146876759</v>
      </c>
      <c r="L20" s="20">
        <f t="shared" si="2"/>
        <v>0.6344025511161133</v>
      </c>
    </row>
    <row r="21" spans="1:12" ht="15" customHeight="1">
      <c r="A21" s="2" t="s">
        <v>29</v>
      </c>
      <c r="B21" s="2" t="s">
        <v>30</v>
      </c>
      <c r="C21" s="2"/>
      <c r="D21" s="18">
        <v>16</v>
      </c>
      <c r="E21" s="18">
        <v>11</v>
      </c>
      <c r="F21" s="18">
        <v>0</v>
      </c>
      <c r="G21" s="18">
        <v>5</v>
      </c>
      <c r="H21" s="18">
        <f t="shared" si="3"/>
        <v>16</v>
      </c>
      <c r="I21" s="21">
        <f t="shared" si="4"/>
        <v>0.6875</v>
      </c>
      <c r="J21" s="21">
        <f t="shared" si="4"/>
        <v>0</v>
      </c>
      <c r="K21" s="21">
        <f t="shared" si="4"/>
        <v>0.3125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113</v>
      </c>
      <c r="E22" s="18">
        <v>51</v>
      </c>
      <c r="F22" s="18">
        <v>0</v>
      </c>
      <c r="G22" s="18">
        <v>26</v>
      </c>
      <c r="H22" s="18">
        <f t="shared" si="3"/>
        <v>77</v>
      </c>
      <c r="I22" s="21">
        <f t="shared" si="4"/>
        <v>0.45132743362831856</v>
      </c>
      <c r="J22" s="21">
        <f t="shared" si="4"/>
        <v>0</v>
      </c>
      <c r="K22" s="21">
        <f t="shared" si="4"/>
        <v>0.23008849557522124</v>
      </c>
      <c r="L22" s="20">
        <f t="shared" si="2"/>
        <v>0.6814159292035398</v>
      </c>
    </row>
    <row r="23" spans="1:12" ht="15" customHeight="1">
      <c r="A23" s="2" t="s">
        <v>33</v>
      </c>
      <c r="B23" s="2" t="s">
        <v>34</v>
      </c>
      <c r="C23" s="2"/>
      <c r="D23" s="18">
        <v>769</v>
      </c>
      <c r="E23" s="18">
        <v>51</v>
      </c>
      <c r="F23" s="18">
        <v>0</v>
      </c>
      <c r="G23" s="18">
        <v>401</v>
      </c>
      <c r="H23" s="18">
        <f t="shared" si="3"/>
        <v>452</v>
      </c>
      <c r="I23" s="21">
        <f t="shared" si="4"/>
        <v>0.06631989596879063</v>
      </c>
      <c r="J23" s="21">
        <f t="shared" si="4"/>
        <v>0</v>
      </c>
      <c r="K23" s="21">
        <f t="shared" si="4"/>
        <v>0.5214564369310793</v>
      </c>
      <c r="L23" s="20">
        <f t="shared" si="2"/>
        <v>0.58777633289987</v>
      </c>
    </row>
    <row r="24" spans="1:12" ht="15" customHeight="1">
      <c r="A24" s="2" t="s">
        <v>35</v>
      </c>
      <c r="B24" s="2" t="s">
        <v>36</v>
      </c>
      <c r="C24" s="2"/>
      <c r="D24" s="18">
        <v>11452</v>
      </c>
      <c r="E24" s="18">
        <v>5672</v>
      </c>
      <c r="F24" s="18">
        <v>229</v>
      </c>
      <c r="G24" s="18">
        <v>2769</v>
      </c>
      <c r="H24" s="18">
        <f t="shared" si="3"/>
        <v>8670</v>
      </c>
      <c r="I24" s="21">
        <f t="shared" si="4"/>
        <v>0.4952846664338107</v>
      </c>
      <c r="J24" s="21">
        <f t="shared" si="4"/>
        <v>0.01999650716032134</v>
      </c>
      <c r="K24" s="21">
        <f t="shared" si="4"/>
        <v>0.24179182675515193</v>
      </c>
      <c r="L24" s="20">
        <f t="shared" si="2"/>
        <v>0.757073000349284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55019</v>
      </c>
      <c r="E25" s="22">
        <f>SUM(E18:E24)</f>
        <v>20411</v>
      </c>
      <c r="F25" s="22">
        <f>SUM(F18:F24)</f>
        <v>644</v>
      </c>
      <c r="G25" s="22">
        <f>SUM(G18:G24)</f>
        <v>16613</v>
      </c>
      <c r="H25" s="22">
        <f>SUM(E25:G25)</f>
        <v>37668</v>
      </c>
      <c r="I25" s="23">
        <f>IF($D25&gt;0,E25/$D25,0)</f>
        <v>0.37098093385921227</v>
      </c>
      <c r="J25" s="23">
        <f t="shared" si="4"/>
        <v>0.01170504734728003</v>
      </c>
      <c r="K25" s="23">
        <f t="shared" si="4"/>
        <v>0.3019502353732347</v>
      </c>
      <c r="L25" s="23">
        <f>IF(G25&gt;0,H25/$D25,0)</f>
        <v>0.684636216579727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12047</v>
      </c>
      <c r="E27" s="9">
        <v>1273</v>
      </c>
      <c r="F27" s="9">
        <v>4576</v>
      </c>
      <c r="G27" s="9">
        <v>1217</v>
      </c>
      <c r="H27" s="18">
        <f>SUM(E27:G27)</f>
        <v>7066</v>
      </c>
      <c r="I27" s="25">
        <f>IF($D27&gt;0,E27/$D27,0)</f>
        <v>0.10566946127666639</v>
      </c>
      <c r="J27" s="25">
        <f>IF($D27&gt;0,F27/$D27,0)</f>
        <v>0.3798456047148668</v>
      </c>
      <c r="K27" s="25">
        <f>IF($D27&gt;0,G27/$D27,0)</f>
        <v>0.10102100107910683</v>
      </c>
      <c r="L27" s="25">
        <f>IF($D27&gt;0,H27/$D27,0)</f>
        <v>0.58653606707064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126807</v>
      </c>
      <c r="E29" s="11">
        <f>E16+E25+E27</f>
        <v>21684</v>
      </c>
      <c r="F29" s="11">
        <f>F16+F25+F27</f>
        <v>5220</v>
      </c>
      <c r="G29" s="11">
        <f>G16+G25+G27</f>
        <v>66703</v>
      </c>
      <c r="H29" s="11">
        <f>SUM(E29:G29)</f>
        <v>93607</v>
      </c>
      <c r="I29" s="26">
        <f>IF($D29&gt;0,E29/$D29,0)</f>
        <v>0.17100002365799996</v>
      </c>
      <c r="J29" s="26">
        <f>IF($D29&gt;0,F29/$D29,0)</f>
        <v>0.04116491991767016</v>
      </c>
      <c r="K29" s="26">
        <f>IF($D29&gt;0,G29/$D29,0)</f>
        <v>0.5260198569479603</v>
      </c>
      <c r="L29" s="26">
        <f>IF($D29&gt;0,H29/$D29,0)</f>
        <v>0.7381848005236304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20467</v>
      </c>
      <c r="E8" s="18">
        <v>0</v>
      </c>
      <c r="F8" s="18">
        <v>0</v>
      </c>
      <c r="G8" s="18">
        <v>18511</v>
      </c>
      <c r="H8" s="18">
        <f aca="true" t="shared" si="0" ref="H8:H15">SUM(E8:G8)</f>
        <v>18511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0.9044315239165486</v>
      </c>
      <c r="L8" s="20">
        <f aca="true" t="shared" si="2" ref="L8:L24">SUM(I8:K8)</f>
        <v>0.9044315239165486</v>
      </c>
    </row>
    <row r="9" spans="1:12" ht="15" customHeight="1">
      <c r="A9" s="2" t="s">
        <v>9</v>
      </c>
      <c r="B9" s="2" t="s">
        <v>10</v>
      </c>
      <c r="C9" s="2"/>
      <c r="D9" s="18">
        <v>9063</v>
      </c>
      <c r="E9" s="18">
        <v>0</v>
      </c>
      <c r="F9" s="18">
        <v>0</v>
      </c>
      <c r="G9" s="18">
        <v>8569</v>
      </c>
      <c r="H9" s="18">
        <f t="shared" si="0"/>
        <v>8569</v>
      </c>
      <c r="I9" s="21">
        <f t="shared" si="1"/>
        <v>0</v>
      </c>
      <c r="J9" s="21">
        <f t="shared" si="1"/>
        <v>0</v>
      </c>
      <c r="K9" s="21">
        <f t="shared" si="1"/>
        <v>0.9454926624737946</v>
      </c>
      <c r="L9" s="20">
        <f t="shared" si="2"/>
        <v>0.9454926624737946</v>
      </c>
    </row>
    <row r="10" spans="1:12" ht="15" customHeight="1">
      <c r="A10" s="2" t="s">
        <v>11</v>
      </c>
      <c r="B10" s="2" t="s">
        <v>12</v>
      </c>
      <c r="C10" s="2"/>
      <c r="D10" s="18">
        <v>15072</v>
      </c>
      <c r="E10" s="18">
        <v>0</v>
      </c>
      <c r="F10" s="18">
        <v>0</v>
      </c>
      <c r="G10" s="18">
        <v>9107</v>
      </c>
      <c r="H10" s="18">
        <f t="shared" si="0"/>
        <v>9107</v>
      </c>
      <c r="I10" s="21">
        <f t="shared" si="1"/>
        <v>0</v>
      </c>
      <c r="J10" s="21">
        <f t="shared" si="1"/>
        <v>0</v>
      </c>
      <c r="K10" s="21">
        <f t="shared" si="1"/>
        <v>0.6042330148619958</v>
      </c>
      <c r="L10" s="20">
        <f t="shared" si="2"/>
        <v>0.6042330148619958</v>
      </c>
    </row>
    <row r="11" spans="1:12" ht="15" customHeight="1">
      <c r="A11" s="2" t="s">
        <v>13</v>
      </c>
      <c r="B11" s="2" t="s">
        <v>14</v>
      </c>
      <c r="C11" s="2"/>
      <c r="D11" s="18">
        <v>6017</v>
      </c>
      <c r="E11" s="18">
        <v>0</v>
      </c>
      <c r="F11" s="18">
        <v>0</v>
      </c>
      <c r="G11" s="18">
        <v>5290</v>
      </c>
      <c r="H11" s="18">
        <f t="shared" si="0"/>
        <v>5290</v>
      </c>
      <c r="I11" s="21">
        <f t="shared" si="1"/>
        <v>0</v>
      </c>
      <c r="J11" s="21">
        <f t="shared" si="1"/>
        <v>0</v>
      </c>
      <c r="K11" s="21">
        <f t="shared" si="1"/>
        <v>0.879175668938009</v>
      </c>
      <c r="L11" s="20">
        <f t="shared" si="2"/>
        <v>0.879175668938009</v>
      </c>
    </row>
    <row r="12" spans="1:12" ht="15" customHeight="1">
      <c r="A12" s="2" t="s">
        <v>15</v>
      </c>
      <c r="B12" s="2" t="s">
        <v>16</v>
      </c>
      <c r="C12" s="2"/>
      <c r="D12" s="18">
        <v>2449</v>
      </c>
      <c r="E12" s="18">
        <v>0</v>
      </c>
      <c r="F12" s="18">
        <v>0</v>
      </c>
      <c r="G12" s="18">
        <v>2349</v>
      </c>
      <c r="H12" s="18">
        <f t="shared" si="0"/>
        <v>2349</v>
      </c>
      <c r="I12" s="21">
        <f t="shared" si="1"/>
        <v>0</v>
      </c>
      <c r="J12" s="21">
        <f t="shared" si="1"/>
        <v>0</v>
      </c>
      <c r="K12" s="21">
        <f t="shared" si="1"/>
        <v>0.9591670069416088</v>
      </c>
      <c r="L12" s="20">
        <f t="shared" si="2"/>
        <v>0.9591670069416088</v>
      </c>
    </row>
    <row r="13" spans="1:12" ht="15" customHeight="1">
      <c r="A13" s="2" t="s">
        <v>17</v>
      </c>
      <c r="B13" s="2" t="s">
        <v>18</v>
      </c>
      <c r="C13" s="2"/>
      <c r="D13" s="18">
        <v>1024</v>
      </c>
      <c r="E13" s="18">
        <v>0</v>
      </c>
      <c r="F13" s="18">
        <v>0</v>
      </c>
      <c r="G13" s="18">
        <v>780</v>
      </c>
      <c r="H13" s="18">
        <f t="shared" si="0"/>
        <v>780</v>
      </c>
      <c r="I13" s="21">
        <f t="shared" si="1"/>
        <v>0</v>
      </c>
      <c r="J13" s="21">
        <f t="shared" si="1"/>
        <v>0</v>
      </c>
      <c r="K13" s="21">
        <f t="shared" si="1"/>
        <v>0.76171875</v>
      </c>
      <c r="L13" s="20">
        <f t="shared" si="2"/>
        <v>0.76171875</v>
      </c>
    </row>
    <row r="14" spans="1:12" ht="15" customHeight="1">
      <c r="A14" s="2" t="s">
        <v>19</v>
      </c>
      <c r="B14" s="2" t="s">
        <v>20</v>
      </c>
      <c r="C14" s="2"/>
      <c r="D14" s="18">
        <v>7652</v>
      </c>
      <c r="E14" s="18">
        <v>0</v>
      </c>
      <c r="F14" s="18">
        <v>0</v>
      </c>
      <c r="G14" s="18">
        <v>5625</v>
      </c>
      <c r="H14" s="18">
        <f t="shared" si="0"/>
        <v>5625</v>
      </c>
      <c r="I14" s="21">
        <f t="shared" si="1"/>
        <v>0</v>
      </c>
      <c r="J14" s="21">
        <f t="shared" si="1"/>
        <v>0</v>
      </c>
      <c r="K14" s="21">
        <f t="shared" si="1"/>
        <v>0.7351019341348667</v>
      </c>
      <c r="L14" s="20">
        <f t="shared" si="2"/>
        <v>0.7351019341348667</v>
      </c>
    </row>
    <row r="15" spans="1:12" ht="15" customHeight="1">
      <c r="A15" s="2" t="s">
        <v>23</v>
      </c>
      <c r="B15" s="2" t="s">
        <v>24</v>
      </c>
      <c r="C15" s="2"/>
      <c r="D15" s="18">
        <v>2610</v>
      </c>
      <c r="E15" s="18">
        <v>0</v>
      </c>
      <c r="F15" s="18">
        <v>0</v>
      </c>
      <c r="G15" s="18">
        <v>2018</v>
      </c>
      <c r="H15" s="18">
        <f t="shared" si="0"/>
        <v>2018</v>
      </c>
      <c r="I15" s="21">
        <f t="shared" si="1"/>
        <v>0</v>
      </c>
      <c r="J15" s="21">
        <f t="shared" si="1"/>
        <v>0</v>
      </c>
      <c r="K15" s="21">
        <f t="shared" si="1"/>
        <v>0.7731800766283525</v>
      </c>
      <c r="L15" s="20">
        <f t="shared" si="2"/>
        <v>0.7731800766283525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64361</v>
      </c>
      <c r="E16" s="13">
        <f>SUM(E7:E15)</f>
        <v>0</v>
      </c>
      <c r="F16" s="13">
        <f>SUM(F7:F15)</f>
        <v>0</v>
      </c>
      <c r="G16" s="13">
        <f>SUM(G7:G15)</f>
        <v>52252</v>
      </c>
      <c r="H16" s="13">
        <f>SUM(G16)</f>
        <v>52252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0.8118581128323052</v>
      </c>
      <c r="L16" s="15">
        <f t="shared" si="2"/>
        <v>0.8118581128323052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3085</v>
      </c>
      <c r="E18" s="18">
        <v>1830</v>
      </c>
      <c r="F18" s="18">
        <v>14</v>
      </c>
      <c r="G18" s="18">
        <v>991</v>
      </c>
      <c r="H18" s="18">
        <f aca="true" t="shared" si="3" ref="H18:H24">SUM(E18:G18)</f>
        <v>2835</v>
      </c>
      <c r="I18" s="21">
        <f aca="true" t="shared" si="4" ref="I18:K25">IF($D18&gt;0,E18/$D18,0)</f>
        <v>0.593192868719611</v>
      </c>
      <c r="J18" s="21">
        <f t="shared" si="4"/>
        <v>0.00453808752025932</v>
      </c>
      <c r="K18" s="21">
        <f t="shared" si="4"/>
        <v>0.3212317666126418</v>
      </c>
      <c r="L18" s="20">
        <f t="shared" si="2"/>
        <v>0.9189627228525121</v>
      </c>
    </row>
    <row r="19" spans="1:12" ht="15" customHeight="1">
      <c r="A19" s="2" t="s">
        <v>25</v>
      </c>
      <c r="B19" s="2" t="s">
        <v>26</v>
      </c>
      <c r="C19" s="2"/>
      <c r="D19" s="18">
        <v>31824</v>
      </c>
      <c r="E19" s="18">
        <v>12218</v>
      </c>
      <c r="F19" s="18">
        <v>0</v>
      </c>
      <c r="G19" s="18">
        <v>9457</v>
      </c>
      <c r="H19" s="18">
        <f t="shared" si="3"/>
        <v>21675</v>
      </c>
      <c r="I19" s="21">
        <f t="shared" si="4"/>
        <v>0.38392408245349424</v>
      </c>
      <c r="J19" s="21">
        <f t="shared" si="4"/>
        <v>0</v>
      </c>
      <c r="K19" s="21">
        <f t="shared" si="4"/>
        <v>0.29716566113624937</v>
      </c>
      <c r="L19" s="20">
        <f t="shared" si="2"/>
        <v>0.6810897435897436</v>
      </c>
    </row>
    <row r="20" spans="1:12" ht="15" customHeight="1">
      <c r="A20" s="2" t="s">
        <v>27</v>
      </c>
      <c r="B20" s="2" t="s">
        <v>28</v>
      </c>
      <c r="C20" s="2"/>
      <c r="D20" s="18">
        <v>10300</v>
      </c>
      <c r="E20" s="18">
        <v>3987</v>
      </c>
      <c r="F20" s="18">
        <v>449</v>
      </c>
      <c r="G20" s="18">
        <v>2602</v>
      </c>
      <c r="H20" s="18">
        <f t="shared" si="3"/>
        <v>7038</v>
      </c>
      <c r="I20" s="21">
        <f t="shared" si="4"/>
        <v>0.3870873786407767</v>
      </c>
      <c r="J20" s="21">
        <f t="shared" si="4"/>
        <v>0.043592233009708735</v>
      </c>
      <c r="K20" s="21">
        <f t="shared" si="4"/>
        <v>0.252621359223301</v>
      </c>
      <c r="L20" s="20">
        <f t="shared" si="2"/>
        <v>0.6833009708737864</v>
      </c>
    </row>
    <row r="21" spans="1:12" ht="15" customHeight="1">
      <c r="A21" s="2" t="s">
        <v>29</v>
      </c>
      <c r="B21" s="2" t="s">
        <v>30</v>
      </c>
      <c r="C21" s="2"/>
      <c r="D21" s="18">
        <v>39</v>
      </c>
      <c r="E21" s="18">
        <v>16</v>
      </c>
      <c r="F21" s="18">
        <v>35</v>
      </c>
      <c r="G21" s="18">
        <v>7</v>
      </c>
      <c r="H21" s="18">
        <f t="shared" si="3"/>
        <v>58</v>
      </c>
      <c r="I21" s="21">
        <f t="shared" si="4"/>
        <v>0.41025641025641024</v>
      </c>
      <c r="J21" s="21">
        <f t="shared" si="4"/>
        <v>0.8974358974358975</v>
      </c>
      <c r="K21" s="21">
        <f t="shared" si="4"/>
        <v>0.1794871794871795</v>
      </c>
      <c r="L21" s="20">
        <f t="shared" si="2"/>
        <v>1.4871794871794872</v>
      </c>
    </row>
    <row r="22" spans="1:12" ht="15" customHeight="1">
      <c r="A22" s="2" t="s">
        <v>31</v>
      </c>
      <c r="B22" s="2" t="s">
        <v>32</v>
      </c>
      <c r="C22" s="2"/>
      <c r="D22" s="18">
        <v>114</v>
      </c>
      <c r="E22" s="18">
        <v>45</v>
      </c>
      <c r="F22" s="18">
        <v>0</v>
      </c>
      <c r="G22" s="18">
        <v>32</v>
      </c>
      <c r="H22" s="18">
        <f t="shared" si="3"/>
        <v>77</v>
      </c>
      <c r="I22" s="21">
        <f t="shared" si="4"/>
        <v>0.39473684210526316</v>
      </c>
      <c r="J22" s="21">
        <f t="shared" si="4"/>
        <v>0</v>
      </c>
      <c r="K22" s="21">
        <f t="shared" si="4"/>
        <v>0.2807017543859649</v>
      </c>
      <c r="L22" s="20">
        <f t="shared" si="2"/>
        <v>0.6754385964912281</v>
      </c>
    </row>
    <row r="23" spans="1:12" ht="15" customHeight="1">
      <c r="A23" s="2" t="s">
        <v>33</v>
      </c>
      <c r="B23" s="2" t="s">
        <v>34</v>
      </c>
      <c r="C23" s="2"/>
      <c r="D23" s="18">
        <v>700</v>
      </c>
      <c r="E23" s="18">
        <v>72</v>
      </c>
      <c r="F23" s="18">
        <v>0</v>
      </c>
      <c r="G23" s="18">
        <v>409</v>
      </c>
      <c r="H23" s="18">
        <f t="shared" si="3"/>
        <v>481</v>
      </c>
      <c r="I23" s="21">
        <f t="shared" si="4"/>
        <v>0.10285714285714286</v>
      </c>
      <c r="J23" s="21">
        <f t="shared" si="4"/>
        <v>0</v>
      </c>
      <c r="K23" s="21">
        <f t="shared" si="4"/>
        <v>0.5842857142857143</v>
      </c>
      <c r="L23" s="20">
        <f t="shared" si="2"/>
        <v>0.6871428571428572</v>
      </c>
    </row>
    <row r="24" spans="1:12" ht="15" customHeight="1">
      <c r="A24" s="2" t="s">
        <v>35</v>
      </c>
      <c r="B24" s="2" t="s">
        <v>36</v>
      </c>
      <c r="C24" s="2"/>
      <c r="D24" s="18">
        <v>11162</v>
      </c>
      <c r="E24" s="18">
        <v>5601</v>
      </c>
      <c r="F24" s="18">
        <v>348</v>
      </c>
      <c r="G24" s="18">
        <v>2632</v>
      </c>
      <c r="H24" s="18">
        <f t="shared" si="3"/>
        <v>8581</v>
      </c>
      <c r="I24" s="21">
        <f t="shared" si="4"/>
        <v>0.501791793585379</v>
      </c>
      <c r="J24" s="21">
        <f t="shared" si="4"/>
        <v>0.03117720838559398</v>
      </c>
      <c r="K24" s="21">
        <f t="shared" si="4"/>
        <v>0.2358000358358717</v>
      </c>
      <c r="L24" s="20">
        <f t="shared" si="2"/>
        <v>0.7687690378068447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57224</v>
      </c>
      <c r="E25" s="22">
        <f>SUM(E18:E24)</f>
        <v>23769</v>
      </c>
      <c r="F25" s="22">
        <f>SUM(F18:F24)</f>
        <v>846</v>
      </c>
      <c r="G25" s="22">
        <f>SUM(G18:G24)</f>
        <v>16130</v>
      </c>
      <c r="H25" s="22">
        <f>SUM(E25:G25)</f>
        <v>40745</v>
      </c>
      <c r="I25" s="23">
        <f>IF($D25&gt;0,E25/$D25,0)</f>
        <v>0.4153676778973857</v>
      </c>
      <c r="J25" s="23">
        <f t="shared" si="4"/>
        <v>0.01478400671047113</v>
      </c>
      <c r="K25" s="23">
        <f t="shared" si="4"/>
        <v>0.28187473787222145</v>
      </c>
      <c r="L25" s="23">
        <f>IF(G25&gt;0,H25/$D25,0)</f>
        <v>0.7120264224800783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11217</v>
      </c>
      <c r="E27" s="9">
        <v>1582</v>
      </c>
      <c r="F27" s="9">
        <v>4125</v>
      </c>
      <c r="G27" s="9">
        <v>1120</v>
      </c>
      <c r="H27" s="18">
        <f>SUM(E27:G27)</f>
        <v>6827</v>
      </c>
      <c r="I27" s="25">
        <f>IF($D27&gt;0,E27/$D27,0)</f>
        <v>0.14103592760987788</v>
      </c>
      <c r="J27" s="25">
        <f>IF($D27&gt;0,F27/$D27,0)</f>
        <v>0.3677453864669698</v>
      </c>
      <c r="K27" s="25">
        <f>IF($D27&gt;0,G27/$D27,0)</f>
        <v>0.09984844432557725</v>
      </c>
      <c r="L27" s="25">
        <f>IF($D27&gt;0,H27/$D27,0)</f>
        <v>0.6086297584024248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132802</v>
      </c>
      <c r="E29" s="11">
        <f>E16+E25+E27</f>
        <v>25351</v>
      </c>
      <c r="F29" s="11">
        <f>F16+F25+F27</f>
        <v>4971</v>
      </c>
      <c r="G29" s="11">
        <f>G16+G25+G27</f>
        <v>69502</v>
      </c>
      <c r="H29" s="11">
        <f>SUM(E29:G29)</f>
        <v>99824</v>
      </c>
      <c r="I29" s="26">
        <f>IF($D29&gt;0,E29/$D29,0)</f>
        <v>0.19089320943961688</v>
      </c>
      <c r="J29" s="26">
        <f>IF($D29&gt;0,F29/$D29,0)</f>
        <v>0.037431665185765274</v>
      </c>
      <c r="K29" s="26">
        <f>IF($D29&gt;0,G29/$D29,0)</f>
        <v>0.5233505519495188</v>
      </c>
      <c r="L29" s="26">
        <f>IF($D29&gt;0,H29/$D29,0)</f>
        <v>0.7516754265749009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12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0.5</v>
      </c>
      <c r="L7" s="20">
        <f>SUM(I7:K7)</f>
        <v>0.5</v>
      </c>
    </row>
    <row r="8" spans="1:12" ht="15" customHeight="1">
      <c r="A8" s="2" t="s">
        <v>7</v>
      </c>
      <c r="B8" s="2" t="s">
        <v>8</v>
      </c>
      <c r="C8" s="2"/>
      <c r="D8" s="18">
        <v>17468</v>
      </c>
      <c r="E8" s="18">
        <v>0</v>
      </c>
      <c r="F8" s="18">
        <v>0</v>
      </c>
      <c r="G8" s="18">
        <v>15900</v>
      </c>
      <c r="H8" s="18">
        <f aca="true" t="shared" si="0" ref="H8:H15">SUM(E8:G8)</f>
        <v>15900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0.9102358598580261</v>
      </c>
      <c r="L8" s="20">
        <f aca="true" t="shared" si="2" ref="L8:L24">SUM(I8:K8)</f>
        <v>0.9102358598580261</v>
      </c>
    </row>
    <row r="9" spans="1:12" ht="15" customHeight="1">
      <c r="A9" s="2" t="s">
        <v>9</v>
      </c>
      <c r="B9" s="2" t="s">
        <v>10</v>
      </c>
      <c r="C9" s="2"/>
      <c r="D9" s="18">
        <v>7059</v>
      </c>
      <c r="E9" s="18">
        <v>0</v>
      </c>
      <c r="F9" s="18">
        <v>0</v>
      </c>
      <c r="G9" s="18">
        <v>6601</v>
      </c>
      <c r="H9" s="18">
        <f t="shared" si="0"/>
        <v>6601</v>
      </c>
      <c r="I9" s="21">
        <f t="shared" si="1"/>
        <v>0</v>
      </c>
      <c r="J9" s="21">
        <f t="shared" si="1"/>
        <v>0</v>
      </c>
      <c r="K9" s="21">
        <f t="shared" si="1"/>
        <v>0.9351182887094489</v>
      </c>
      <c r="L9" s="20">
        <f t="shared" si="2"/>
        <v>0.9351182887094489</v>
      </c>
    </row>
    <row r="10" spans="1:12" ht="15" customHeight="1">
      <c r="A10" s="2" t="s">
        <v>11</v>
      </c>
      <c r="B10" s="2" t="s">
        <v>12</v>
      </c>
      <c r="C10" s="2"/>
      <c r="D10" s="18">
        <v>13485</v>
      </c>
      <c r="E10" s="18">
        <v>0</v>
      </c>
      <c r="F10" s="18">
        <v>0</v>
      </c>
      <c r="G10" s="18">
        <v>8025</v>
      </c>
      <c r="H10" s="18">
        <f t="shared" si="0"/>
        <v>8025</v>
      </c>
      <c r="I10" s="21">
        <f t="shared" si="1"/>
        <v>0</v>
      </c>
      <c r="J10" s="21">
        <f t="shared" si="1"/>
        <v>0</v>
      </c>
      <c r="K10" s="21">
        <f t="shared" si="1"/>
        <v>0.5951056729699666</v>
      </c>
      <c r="L10" s="20">
        <f t="shared" si="2"/>
        <v>0.5951056729699666</v>
      </c>
    </row>
    <row r="11" spans="1:12" ht="15" customHeight="1">
      <c r="A11" s="2" t="s">
        <v>13</v>
      </c>
      <c r="B11" s="2" t="s">
        <v>14</v>
      </c>
      <c r="C11" s="2"/>
      <c r="D11" s="18">
        <v>5552</v>
      </c>
      <c r="E11" s="18">
        <v>0</v>
      </c>
      <c r="F11" s="18">
        <v>0</v>
      </c>
      <c r="G11" s="18">
        <v>4771</v>
      </c>
      <c r="H11" s="18">
        <f t="shared" si="0"/>
        <v>4771</v>
      </c>
      <c r="I11" s="21">
        <f t="shared" si="1"/>
        <v>0</v>
      </c>
      <c r="J11" s="21">
        <f t="shared" si="1"/>
        <v>0</v>
      </c>
      <c r="K11" s="21">
        <f t="shared" si="1"/>
        <v>0.8593299711815562</v>
      </c>
      <c r="L11" s="20">
        <f t="shared" si="2"/>
        <v>0.8593299711815562</v>
      </c>
    </row>
    <row r="12" spans="1:12" ht="15" customHeight="1">
      <c r="A12" s="2" t="s">
        <v>15</v>
      </c>
      <c r="B12" s="2" t="s">
        <v>16</v>
      </c>
      <c r="C12" s="2"/>
      <c r="D12" s="18">
        <v>2251</v>
      </c>
      <c r="E12" s="18">
        <v>0</v>
      </c>
      <c r="F12" s="18">
        <v>0</v>
      </c>
      <c r="G12" s="18">
        <v>2149</v>
      </c>
      <c r="H12" s="18">
        <f t="shared" si="0"/>
        <v>2149</v>
      </c>
      <c r="I12" s="21">
        <f t="shared" si="1"/>
        <v>0</v>
      </c>
      <c r="J12" s="21">
        <f t="shared" si="1"/>
        <v>0</v>
      </c>
      <c r="K12" s="21">
        <f t="shared" si="1"/>
        <v>0.9546868058640604</v>
      </c>
      <c r="L12" s="20">
        <f t="shared" si="2"/>
        <v>0.9546868058640604</v>
      </c>
    </row>
    <row r="13" spans="1:12" ht="15" customHeight="1">
      <c r="A13" s="2" t="s">
        <v>17</v>
      </c>
      <c r="B13" s="2" t="s">
        <v>18</v>
      </c>
      <c r="C13" s="2"/>
      <c r="D13" s="18">
        <v>1037</v>
      </c>
      <c r="E13" s="18">
        <v>0</v>
      </c>
      <c r="F13" s="18">
        <v>0</v>
      </c>
      <c r="G13" s="18">
        <v>766</v>
      </c>
      <c r="H13" s="18">
        <f t="shared" si="0"/>
        <v>766</v>
      </c>
      <c r="I13" s="21">
        <f t="shared" si="1"/>
        <v>0</v>
      </c>
      <c r="J13" s="21">
        <f t="shared" si="1"/>
        <v>0</v>
      </c>
      <c r="K13" s="21">
        <f t="shared" si="1"/>
        <v>0.7386692381870781</v>
      </c>
      <c r="L13" s="20">
        <f t="shared" si="2"/>
        <v>0.7386692381870781</v>
      </c>
    </row>
    <row r="14" spans="1:12" ht="15" customHeight="1">
      <c r="A14" s="2" t="s">
        <v>19</v>
      </c>
      <c r="B14" s="2" t="s">
        <v>20</v>
      </c>
      <c r="C14" s="2"/>
      <c r="D14" s="18">
        <v>7080</v>
      </c>
      <c r="E14" s="18">
        <v>0</v>
      </c>
      <c r="F14" s="18">
        <v>0</v>
      </c>
      <c r="G14" s="18">
        <v>5039</v>
      </c>
      <c r="H14" s="18">
        <f t="shared" si="0"/>
        <v>5039</v>
      </c>
      <c r="I14" s="21">
        <f t="shared" si="1"/>
        <v>0</v>
      </c>
      <c r="J14" s="21">
        <f t="shared" si="1"/>
        <v>0</v>
      </c>
      <c r="K14" s="21">
        <f t="shared" si="1"/>
        <v>0.7117231638418079</v>
      </c>
      <c r="L14" s="20">
        <f t="shared" si="2"/>
        <v>0.7117231638418079</v>
      </c>
    </row>
    <row r="15" spans="1:12" ht="15" customHeight="1">
      <c r="A15" s="2" t="s">
        <v>23</v>
      </c>
      <c r="B15" s="2" t="s">
        <v>24</v>
      </c>
      <c r="C15" s="2"/>
      <c r="D15" s="18">
        <v>2463</v>
      </c>
      <c r="E15" s="18">
        <v>0</v>
      </c>
      <c r="F15" s="18">
        <v>0</v>
      </c>
      <c r="G15" s="18">
        <v>1953</v>
      </c>
      <c r="H15" s="18">
        <f t="shared" si="0"/>
        <v>1953</v>
      </c>
      <c r="I15" s="21">
        <f t="shared" si="1"/>
        <v>0</v>
      </c>
      <c r="J15" s="21">
        <f t="shared" si="1"/>
        <v>0</v>
      </c>
      <c r="K15" s="21">
        <f t="shared" si="1"/>
        <v>0.7929354445797807</v>
      </c>
      <c r="L15" s="20">
        <f t="shared" si="2"/>
        <v>0.7929354445797807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56407</v>
      </c>
      <c r="E16" s="13">
        <f>SUM(E7:E15)</f>
        <v>0</v>
      </c>
      <c r="F16" s="13">
        <f>SUM(F7:F15)</f>
        <v>0</v>
      </c>
      <c r="G16" s="13">
        <f>SUM(G7:G15)</f>
        <v>45210</v>
      </c>
      <c r="H16" s="13">
        <f>SUM(G16)</f>
        <v>45210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0.8014962681936639</v>
      </c>
      <c r="L16" s="15">
        <f t="shared" si="2"/>
        <v>0.8014962681936639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1994</v>
      </c>
      <c r="E18" s="18">
        <v>1063</v>
      </c>
      <c r="F18" s="18"/>
      <c r="G18" s="18">
        <v>694</v>
      </c>
      <c r="H18" s="18">
        <f aca="true" t="shared" si="3" ref="H18:H24">SUM(E18:G18)</f>
        <v>1757</v>
      </c>
      <c r="I18" s="21">
        <f aca="true" t="shared" si="4" ref="I18:K25">IF($D18&gt;0,E18/$D18,0)</f>
        <v>0.533099297893681</v>
      </c>
      <c r="J18" s="21">
        <f t="shared" si="4"/>
        <v>0</v>
      </c>
      <c r="K18" s="21">
        <f t="shared" si="4"/>
        <v>0.34804413239719156</v>
      </c>
      <c r="L18" s="20">
        <f t="shared" si="2"/>
        <v>0.8811434302908726</v>
      </c>
    </row>
    <row r="19" spans="1:12" ht="15" customHeight="1">
      <c r="A19" s="2" t="s">
        <v>25</v>
      </c>
      <c r="B19" s="2" t="s">
        <v>26</v>
      </c>
      <c r="C19" s="2"/>
      <c r="D19" s="18">
        <v>25286</v>
      </c>
      <c r="E19" s="18">
        <v>6831</v>
      </c>
      <c r="F19" s="18">
        <v>423</v>
      </c>
      <c r="G19" s="18">
        <v>8450</v>
      </c>
      <c r="H19" s="18">
        <f t="shared" si="3"/>
        <v>15704</v>
      </c>
      <c r="I19" s="21">
        <f t="shared" si="4"/>
        <v>0.270149489836273</v>
      </c>
      <c r="J19" s="21">
        <f t="shared" si="4"/>
        <v>0.016728624535315983</v>
      </c>
      <c r="K19" s="21">
        <f t="shared" si="4"/>
        <v>0.3341770149489836</v>
      </c>
      <c r="L19" s="20">
        <f t="shared" si="2"/>
        <v>0.6210551293205726</v>
      </c>
    </row>
    <row r="20" spans="1:12" ht="15" customHeight="1">
      <c r="A20" s="2" t="s">
        <v>27</v>
      </c>
      <c r="B20" s="2" t="s">
        <v>28</v>
      </c>
      <c r="C20" s="2"/>
      <c r="D20" s="18">
        <v>9709</v>
      </c>
      <c r="E20" s="18">
        <v>3832</v>
      </c>
      <c r="F20" s="18">
        <v>29</v>
      </c>
      <c r="G20" s="18">
        <v>2446</v>
      </c>
      <c r="H20" s="18">
        <f t="shared" si="3"/>
        <v>6307</v>
      </c>
      <c r="I20" s="21">
        <f t="shared" si="4"/>
        <v>0.3946853434957256</v>
      </c>
      <c r="J20" s="21">
        <f t="shared" si="4"/>
        <v>0.002986919353177464</v>
      </c>
      <c r="K20" s="21">
        <f t="shared" si="4"/>
        <v>0.25193119785765783</v>
      </c>
      <c r="L20" s="20">
        <f t="shared" si="2"/>
        <v>0.6496034607065608</v>
      </c>
    </row>
    <row r="21" spans="1:12" ht="15" customHeight="1">
      <c r="A21" s="2" t="s">
        <v>29</v>
      </c>
      <c r="B21" s="2" t="s">
        <v>30</v>
      </c>
      <c r="C21" s="2"/>
      <c r="D21" s="18">
        <v>22</v>
      </c>
      <c r="E21" s="18">
        <v>18</v>
      </c>
      <c r="F21" s="18">
        <v>0</v>
      </c>
      <c r="G21" s="18">
        <v>4</v>
      </c>
      <c r="H21" s="18">
        <f t="shared" si="3"/>
        <v>22</v>
      </c>
      <c r="I21" s="21">
        <f t="shared" si="4"/>
        <v>0.8181818181818182</v>
      </c>
      <c r="J21" s="21">
        <f t="shared" si="4"/>
        <v>0</v>
      </c>
      <c r="K21" s="21">
        <f t="shared" si="4"/>
        <v>0.18181818181818182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112</v>
      </c>
      <c r="E22" s="18">
        <v>32</v>
      </c>
      <c r="F22" s="18">
        <v>0</v>
      </c>
      <c r="G22" s="18">
        <v>30</v>
      </c>
      <c r="H22" s="18">
        <f t="shared" si="3"/>
        <v>62</v>
      </c>
      <c r="I22" s="21">
        <f t="shared" si="4"/>
        <v>0.2857142857142857</v>
      </c>
      <c r="J22" s="21">
        <f t="shared" si="4"/>
        <v>0</v>
      </c>
      <c r="K22" s="21">
        <f t="shared" si="4"/>
        <v>0.26785714285714285</v>
      </c>
      <c r="L22" s="20">
        <f t="shared" si="2"/>
        <v>0.5535714285714286</v>
      </c>
    </row>
    <row r="23" spans="1:12" ht="15" customHeight="1">
      <c r="A23" s="2" t="s">
        <v>33</v>
      </c>
      <c r="B23" s="2" t="s">
        <v>34</v>
      </c>
      <c r="C23" s="2"/>
      <c r="D23" s="18">
        <v>517</v>
      </c>
      <c r="E23" s="18">
        <v>30</v>
      </c>
      <c r="F23" s="18">
        <v>0</v>
      </c>
      <c r="G23" s="18">
        <v>229</v>
      </c>
      <c r="H23" s="18">
        <f t="shared" si="3"/>
        <v>259</v>
      </c>
      <c r="I23" s="21">
        <f t="shared" si="4"/>
        <v>0.058027079303675046</v>
      </c>
      <c r="J23" s="21">
        <f t="shared" si="4"/>
        <v>0</v>
      </c>
      <c r="K23" s="21">
        <f t="shared" si="4"/>
        <v>0.44294003868471954</v>
      </c>
      <c r="L23" s="20">
        <f t="shared" si="2"/>
        <v>0.5009671179883946</v>
      </c>
    </row>
    <row r="24" spans="1:12" ht="15" customHeight="1">
      <c r="A24" s="2" t="s">
        <v>35</v>
      </c>
      <c r="B24" s="2" t="s">
        <v>36</v>
      </c>
      <c r="C24" s="2"/>
      <c r="D24" s="18">
        <v>10958</v>
      </c>
      <c r="E24" s="18">
        <v>5091</v>
      </c>
      <c r="F24" s="18">
        <v>320</v>
      </c>
      <c r="G24" s="18">
        <v>2511</v>
      </c>
      <c r="H24" s="18">
        <f t="shared" si="3"/>
        <v>7922</v>
      </c>
      <c r="I24" s="21">
        <f t="shared" si="4"/>
        <v>0.46459207884650483</v>
      </c>
      <c r="J24" s="21">
        <f t="shared" si="4"/>
        <v>0.029202409198758897</v>
      </c>
      <c r="K24" s="21">
        <f t="shared" si="4"/>
        <v>0.22914765468151121</v>
      </c>
      <c r="L24" s="20">
        <f t="shared" si="2"/>
        <v>0.7229421427267749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48598</v>
      </c>
      <c r="E25" s="22">
        <f>SUM(E18:E24)</f>
        <v>16897</v>
      </c>
      <c r="F25" s="22">
        <f>SUM(F18:F24)</f>
        <v>772</v>
      </c>
      <c r="G25" s="22">
        <f>SUM(G18:G24)</f>
        <v>14364</v>
      </c>
      <c r="H25" s="22">
        <f>SUM(E25:G25)</f>
        <v>32033</v>
      </c>
      <c r="I25" s="23">
        <f>IF($D25&gt;0,E25/$D25,0)</f>
        <v>0.34768920531709124</v>
      </c>
      <c r="J25" s="23">
        <f t="shared" si="4"/>
        <v>0.015885427383842958</v>
      </c>
      <c r="K25" s="23">
        <f t="shared" si="4"/>
        <v>0.2955677188361661</v>
      </c>
      <c r="L25" s="23">
        <f>IF(G25&gt;0,H25/$D25,0)</f>
        <v>0.6591423515371003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12582</v>
      </c>
      <c r="E27" s="9">
        <v>1246</v>
      </c>
      <c r="F27" s="9">
        <v>5569</v>
      </c>
      <c r="G27" s="9">
        <v>1065</v>
      </c>
      <c r="H27" s="18">
        <f>SUM(E27:G27)</f>
        <v>7880</v>
      </c>
      <c r="I27" s="25">
        <f>IF($D27&gt;0,E27/$D27,0)</f>
        <v>0.09903036083293594</v>
      </c>
      <c r="J27" s="25">
        <f>IF($D27&gt;0,F27/$D27,0)</f>
        <v>0.4426164361786679</v>
      </c>
      <c r="K27" s="25">
        <f>IF($D27&gt;0,G27/$D27,0)</f>
        <v>0.08464473056747734</v>
      </c>
      <c r="L27" s="25">
        <f>IF($D27&gt;0,H27/$D27,0)</f>
        <v>0.6262915275790812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117587</v>
      </c>
      <c r="E29" s="11">
        <f>E16+E25+E27</f>
        <v>18143</v>
      </c>
      <c r="F29" s="11">
        <f>F16+F25+F27</f>
        <v>6341</v>
      </c>
      <c r="G29" s="11">
        <f>G16+G25+G27</f>
        <v>60639</v>
      </c>
      <c r="H29" s="11">
        <f>SUM(E29:G29)</f>
        <v>85123</v>
      </c>
      <c r="I29" s="26">
        <f>IF($D29&gt;0,E29/$D29,0)</f>
        <v>0.15429426722341755</v>
      </c>
      <c r="J29" s="26">
        <f>IF($D29&gt;0,F29/$D29,0)</f>
        <v>0.053926029237925964</v>
      </c>
      <c r="K29" s="26">
        <f>IF($D29&gt;0,G29/$D29,0)</f>
        <v>0.5156947621760909</v>
      </c>
      <c r="L29" s="26">
        <f>IF($D29&gt;0,H29/$D29,0)</f>
        <v>0.7239150586374344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18</v>
      </c>
      <c r="E7" s="18">
        <v>0</v>
      </c>
      <c r="F7" s="18">
        <v>0</v>
      </c>
      <c r="G7" s="18">
        <v>15</v>
      </c>
      <c r="H7" s="18">
        <f>SUM(E7:G7)</f>
        <v>15</v>
      </c>
      <c r="I7" s="21">
        <f>IF($D7&gt;0,E7/$D7,0)</f>
        <v>0</v>
      </c>
      <c r="J7" s="21">
        <f>IF($D7&gt;0,F7/$D7,0)</f>
        <v>0</v>
      </c>
      <c r="K7" s="21">
        <f>IF($D7&gt;0,G7/$D7,0)</f>
        <v>0.8333333333333334</v>
      </c>
      <c r="L7" s="20">
        <f>SUM(I7:K7)</f>
        <v>0.8333333333333334</v>
      </c>
    </row>
    <row r="8" spans="1:12" ht="15" customHeight="1">
      <c r="A8" s="2" t="s">
        <v>7</v>
      </c>
      <c r="B8" s="2" t="s">
        <v>8</v>
      </c>
      <c r="C8" s="2"/>
      <c r="D8" s="18">
        <v>20626</v>
      </c>
      <c r="E8" s="18">
        <v>0</v>
      </c>
      <c r="F8" s="18">
        <v>0</v>
      </c>
      <c r="G8" s="18">
        <v>18944</v>
      </c>
      <c r="H8" s="18">
        <f aca="true" t="shared" si="0" ref="H8:H15">SUM(E8:G8)</f>
        <v>18944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0.9184524386696402</v>
      </c>
      <c r="L8" s="20">
        <f aca="true" t="shared" si="2" ref="L8:L24">SUM(I8:K8)</f>
        <v>0.9184524386696402</v>
      </c>
    </row>
    <row r="9" spans="1:12" ht="15" customHeight="1">
      <c r="A9" s="2" t="s">
        <v>9</v>
      </c>
      <c r="B9" s="2" t="s">
        <v>10</v>
      </c>
      <c r="C9" s="2"/>
      <c r="D9" s="18">
        <v>7945</v>
      </c>
      <c r="E9" s="18">
        <v>0</v>
      </c>
      <c r="F9" s="18">
        <v>0</v>
      </c>
      <c r="G9" s="18">
        <v>7501</v>
      </c>
      <c r="H9" s="18">
        <f t="shared" si="0"/>
        <v>7501</v>
      </c>
      <c r="I9" s="21">
        <f t="shared" si="1"/>
        <v>0</v>
      </c>
      <c r="J9" s="21">
        <f t="shared" si="1"/>
        <v>0</v>
      </c>
      <c r="K9" s="21">
        <f t="shared" si="1"/>
        <v>0.944115796098175</v>
      </c>
      <c r="L9" s="20">
        <f t="shared" si="2"/>
        <v>0.944115796098175</v>
      </c>
    </row>
    <row r="10" spans="1:12" ht="15" customHeight="1">
      <c r="A10" s="2" t="s">
        <v>11</v>
      </c>
      <c r="B10" s="2" t="s">
        <v>12</v>
      </c>
      <c r="C10" s="2"/>
      <c r="D10" s="18">
        <v>14785</v>
      </c>
      <c r="E10" s="18">
        <v>0</v>
      </c>
      <c r="F10" s="18">
        <v>10</v>
      </c>
      <c r="G10" s="18">
        <v>8926</v>
      </c>
      <c r="H10" s="18">
        <f t="shared" si="0"/>
        <v>8936</v>
      </c>
      <c r="I10" s="21">
        <f t="shared" si="1"/>
        <v>0</v>
      </c>
      <c r="J10" s="21">
        <f t="shared" si="1"/>
        <v>0.0006763611768684477</v>
      </c>
      <c r="K10" s="21">
        <f t="shared" si="1"/>
        <v>0.6037199864727765</v>
      </c>
      <c r="L10" s="20">
        <f t="shared" si="2"/>
        <v>0.6043963476496449</v>
      </c>
    </row>
    <row r="11" spans="1:12" ht="15" customHeight="1">
      <c r="A11" s="2" t="s">
        <v>13</v>
      </c>
      <c r="B11" s="2" t="s">
        <v>14</v>
      </c>
      <c r="C11" s="2"/>
      <c r="D11" s="18">
        <v>6617</v>
      </c>
      <c r="E11" s="18">
        <v>0</v>
      </c>
      <c r="F11" s="18">
        <v>0</v>
      </c>
      <c r="G11" s="18">
        <v>5792</v>
      </c>
      <c r="H11" s="18">
        <f t="shared" si="0"/>
        <v>5792</v>
      </c>
      <c r="I11" s="21">
        <f t="shared" si="1"/>
        <v>0</v>
      </c>
      <c r="J11" s="21">
        <f t="shared" si="1"/>
        <v>0</v>
      </c>
      <c r="K11" s="21">
        <f t="shared" si="1"/>
        <v>0.8753211425117122</v>
      </c>
      <c r="L11" s="20">
        <f t="shared" si="2"/>
        <v>0.8753211425117122</v>
      </c>
    </row>
    <row r="12" spans="1:12" ht="15" customHeight="1">
      <c r="A12" s="2" t="s">
        <v>15</v>
      </c>
      <c r="B12" s="2" t="s">
        <v>16</v>
      </c>
      <c r="C12" s="2"/>
      <c r="D12" s="18">
        <v>2661</v>
      </c>
      <c r="E12" s="18">
        <v>0</v>
      </c>
      <c r="F12" s="18">
        <v>0</v>
      </c>
      <c r="G12" s="18">
        <v>2452</v>
      </c>
      <c r="H12" s="18">
        <f t="shared" si="0"/>
        <v>2452</v>
      </c>
      <c r="I12" s="21">
        <f t="shared" si="1"/>
        <v>0</v>
      </c>
      <c r="J12" s="21">
        <f t="shared" si="1"/>
        <v>0</v>
      </c>
      <c r="K12" s="21">
        <f t="shared" si="1"/>
        <v>0.9214580984592259</v>
      </c>
      <c r="L12" s="20">
        <f t="shared" si="2"/>
        <v>0.9214580984592259</v>
      </c>
    </row>
    <row r="13" spans="1:12" ht="15" customHeight="1">
      <c r="A13" s="2" t="s">
        <v>17</v>
      </c>
      <c r="B13" s="2" t="s">
        <v>18</v>
      </c>
      <c r="C13" s="2"/>
      <c r="D13" s="18">
        <v>1124</v>
      </c>
      <c r="E13" s="18">
        <v>0</v>
      </c>
      <c r="F13" s="18">
        <v>0</v>
      </c>
      <c r="G13" s="18">
        <v>828</v>
      </c>
      <c r="H13" s="18">
        <f t="shared" si="0"/>
        <v>828</v>
      </c>
      <c r="I13" s="21">
        <f t="shared" si="1"/>
        <v>0</v>
      </c>
      <c r="J13" s="21">
        <f t="shared" si="1"/>
        <v>0</v>
      </c>
      <c r="K13" s="21">
        <f t="shared" si="1"/>
        <v>0.7366548042704626</v>
      </c>
      <c r="L13" s="20">
        <f t="shared" si="2"/>
        <v>0.7366548042704626</v>
      </c>
    </row>
    <row r="14" spans="1:12" ht="15" customHeight="1">
      <c r="A14" s="2" t="s">
        <v>19</v>
      </c>
      <c r="B14" s="2" t="s">
        <v>20</v>
      </c>
      <c r="C14" s="2"/>
      <c r="D14" s="18">
        <v>8256</v>
      </c>
      <c r="E14" s="18">
        <v>0</v>
      </c>
      <c r="F14" s="18">
        <v>0</v>
      </c>
      <c r="G14" s="18">
        <v>6127</v>
      </c>
      <c r="H14" s="18">
        <f t="shared" si="0"/>
        <v>6127</v>
      </c>
      <c r="I14" s="21">
        <f t="shared" si="1"/>
        <v>0</v>
      </c>
      <c r="J14" s="21">
        <f t="shared" si="1"/>
        <v>0</v>
      </c>
      <c r="K14" s="21">
        <f t="shared" si="1"/>
        <v>0.7421269379844961</v>
      </c>
      <c r="L14" s="20">
        <f t="shared" si="2"/>
        <v>0.7421269379844961</v>
      </c>
    </row>
    <row r="15" spans="1:12" ht="15" customHeight="1">
      <c r="A15" s="2" t="s">
        <v>23</v>
      </c>
      <c r="B15" s="2" t="s">
        <v>24</v>
      </c>
      <c r="C15" s="2"/>
      <c r="D15" s="18">
        <v>2930</v>
      </c>
      <c r="E15" s="18">
        <v>0</v>
      </c>
      <c r="F15" s="18">
        <v>0</v>
      </c>
      <c r="G15" s="18">
        <v>2288</v>
      </c>
      <c r="H15" s="18">
        <f t="shared" si="0"/>
        <v>2288</v>
      </c>
      <c r="I15" s="21">
        <f t="shared" si="1"/>
        <v>0</v>
      </c>
      <c r="J15" s="21">
        <f t="shared" si="1"/>
        <v>0</v>
      </c>
      <c r="K15" s="21">
        <f t="shared" si="1"/>
        <v>0.7808873720136519</v>
      </c>
      <c r="L15" s="20">
        <f t="shared" si="2"/>
        <v>0.7808873720136519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64962</v>
      </c>
      <c r="E16" s="13">
        <f>SUM(E7:E15)</f>
        <v>0</v>
      </c>
      <c r="F16" s="13">
        <f>SUM(F7:F15)</f>
        <v>10</v>
      </c>
      <c r="G16" s="13">
        <f>SUM(G7:G15)</f>
        <v>52873</v>
      </c>
      <c r="H16" s="13">
        <f>SUM(G16)</f>
        <v>52873</v>
      </c>
      <c r="I16" s="14">
        <f>IF($D16&gt;0,E16/$D16,0)</f>
        <v>0</v>
      </c>
      <c r="J16" s="14">
        <f>IF($D16&gt;0,F16/$D16,0)</f>
        <v>0.00015393614728610573</v>
      </c>
      <c r="K16" s="14">
        <f>IF($D16&gt;0,G16/$D16,0)</f>
        <v>0.8139065915458268</v>
      </c>
      <c r="L16" s="15">
        <f t="shared" si="2"/>
        <v>0.8140605276931129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2328</v>
      </c>
      <c r="E18" s="18">
        <v>1300</v>
      </c>
      <c r="F18" s="18">
        <v>3</v>
      </c>
      <c r="G18" s="18">
        <v>714</v>
      </c>
      <c r="H18" s="18">
        <f aca="true" t="shared" si="3" ref="H18:H24">SUM(E18:G18)</f>
        <v>2017</v>
      </c>
      <c r="I18" s="21">
        <f aca="true" t="shared" si="4" ref="I18:K25">IF($D18&gt;0,E18/$D18,0)</f>
        <v>0.5584192439862543</v>
      </c>
      <c r="J18" s="21">
        <f t="shared" si="4"/>
        <v>0.001288659793814433</v>
      </c>
      <c r="K18" s="21">
        <f t="shared" si="4"/>
        <v>0.30670103092783507</v>
      </c>
      <c r="L18" s="20">
        <f t="shared" si="2"/>
        <v>0.8664089347079038</v>
      </c>
    </row>
    <row r="19" spans="1:12" ht="15" customHeight="1">
      <c r="A19" s="2" t="s">
        <v>25</v>
      </c>
      <c r="B19" s="2" t="s">
        <v>26</v>
      </c>
      <c r="C19" s="2"/>
      <c r="D19" s="18">
        <v>31486</v>
      </c>
      <c r="E19" s="18">
        <v>9983</v>
      </c>
      <c r="F19" s="18">
        <v>0</v>
      </c>
      <c r="G19" s="18">
        <v>10103</v>
      </c>
      <c r="H19" s="18">
        <f t="shared" si="3"/>
        <v>20086</v>
      </c>
      <c r="I19" s="21">
        <f t="shared" si="4"/>
        <v>0.3170615511655974</v>
      </c>
      <c r="J19" s="21">
        <f t="shared" si="4"/>
        <v>0</v>
      </c>
      <c r="K19" s="21">
        <f t="shared" si="4"/>
        <v>0.32087276884964744</v>
      </c>
      <c r="L19" s="20">
        <f t="shared" si="2"/>
        <v>0.6379343200152449</v>
      </c>
    </row>
    <row r="20" spans="1:12" ht="15" customHeight="1">
      <c r="A20" s="2" t="s">
        <v>27</v>
      </c>
      <c r="B20" s="2" t="s">
        <v>28</v>
      </c>
      <c r="C20" s="2"/>
      <c r="D20" s="18">
        <v>11029</v>
      </c>
      <c r="E20" s="18">
        <v>4803</v>
      </c>
      <c r="F20" s="18">
        <v>412</v>
      </c>
      <c r="G20" s="18">
        <v>2784</v>
      </c>
      <c r="H20" s="18">
        <f t="shared" si="3"/>
        <v>7999</v>
      </c>
      <c r="I20" s="21">
        <f t="shared" si="4"/>
        <v>0.43548825822830717</v>
      </c>
      <c r="J20" s="21">
        <f t="shared" si="4"/>
        <v>0.037356061292954934</v>
      </c>
      <c r="K20" s="21">
        <f t="shared" si="4"/>
        <v>0.2524254238824916</v>
      </c>
      <c r="L20" s="20">
        <f t="shared" si="2"/>
        <v>0.7252697434037537</v>
      </c>
    </row>
    <row r="21" spans="1:12" ht="15" customHeight="1">
      <c r="A21" s="2" t="s">
        <v>29</v>
      </c>
      <c r="B21" s="2" t="s">
        <v>30</v>
      </c>
      <c r="C21" s="2"/>
      <c r="D21" s="18">
        <v>44</v>
      </c>
      <c r="E21" s="18">
        <v>26</v>
      </c>
      <c r="F21" s="18">
        <v>38</v>
      </c>
      <c r="G21" s="18">
        <v>18</v>
      </c>
      <c r="H21" s="18">
        <f t="shared" si="3"/>
        <v>82</v>
      </c>
      <c r="I21" s="21">
        <f t="shared" si="4"/>
        <v>0.5909090909090909</v>
      </c>
      <c r="J21" s="21">
        <f t="shared" si="4"/>
        <v>0.8636363636363636</v>
      </c>
      <c r="K21" s="21">
        <f t="shared" si="4"/>
        <v>0.4090909090909091</v>
      </c>
      <c r="L21" s="20">
        <f t="shared" si="2"/>
        <v>1.8636363636363638</v>
      </c>
    </row>
    <row r="22" spans="1:12" ht="15" customHeight="1">
      <c r="A22" s="2" t="s">
        <v>31</v>
      </c>
      <c r="B22" s="2" t="s">
        <v>32</v>
      </c>
      <c r="C22" s="2"/>
      <c r="D22" s="18">
        <v>70</v>
      </c>
      <c r="E22" s="18">
        <v>29</v>
      </c>
      <c r="F22" s="18">
        <v>0</v>
      </c>
      <c r="G22" s="18">
        <v>15</v>
      </c>
      <c r="H22" s="18">
        <f t="shared" si="3"/>
        <v>44</v>
      </c>
      <c r="I22" s="21">
        <f t="shared" si="4"/>
        <v>0.4142857142857143</v>
      </c>
      <c r="J22" s="21">
        <f t="shared" si="4"/>
        <v>0</v>
      </c>
      <c r="K22" s="21">
        <f t="shared" si="4"/>
        <v>0.21428571428571427</v>
      </c>
      <c r="L22" s="20">
        <f t="shared" si="2"/>
        <v>0.6285714285714286</v>
      </c>
    </row>
    <row r="23" spans="1:12" ht="15" customHeight="1">
      <c r="A23" s="2" t="s">
        <v>33</v>
      </c>
      <c r="B23" s="2" t="s">
        <v>34</v>
      </c>
      <c r="C23" s="2"/>
      <c r="D23" s="18">
        <v>595</v>
      </c>
      <c r="E23" s="18">
        <v>67</v>
      </c>
      <c r="F23" s="18">
        <v>0</v>
      </c>
      <c r="G23" s="18">
        <v>253</v>
      </c>
      <c r="H23" s="18">
        <f t="shared" si="3"/>
        <v>320</v>
      </c>
      <c r="I23" s="21">
        <f t="shared" si="4"/>
        <v>0.11260504201680673</v>
      </c>
      <c r="J23" s="21">
        <f t="shared" si="4"/>
        <v>0</v>
      </c>
      <c r="K23" s="21">
        <f t="shared" si="4"/>
        <v>0.42521008403361343</v>
      </c>
      <c r="L23" s="20">
        <f t="shared" si="2"/>
        <v>0.5378151260504201</v>
      </c>
    </row>
    <row r="24" spans="1:12" ht="15" customHeight="1">
      <c r="A24" s="2" t="s">
        <v>35</v>
      </c>
      <c r="B24" s="2" t="s">
        <v>36</v>
      </c>
      <c r="C24" s="2"/>
      <c r="D24" s="18">
        <v>12684</v>
      </c>
      <c r="E24" s="18">
        <v>6487</v>
      </c>
      <c r="F24" s="18">
        <v>316</v>
      </c>
      <c r="G24" s="18">
        <v>2827</v>
      </c>
      <c r="H24" s="18">
        <f t="shared" si="3"/>
        <v>9630</v>
      </c>
      <c r="I24" s="21">
        <f t="shared" si="4"/>
        <v>0.5114317250078839</v>
      </c>
      <c r="J24" s="21">
        <f t="shared" si="4"/>
        <v>0.02491327656890571</v>
      </c>
      <c r="K24" s="21">
        <f t="shared" si="4"/>
        <v>0.2228792179123305</v>
      </c>
      <c r="L24" s="20">
        <f t="shared" si="2"/>
        <v>0.7592242194891201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58236</v>
      </c>
      <c r="E25" s="22">
        <f>SUM(E18:E24)</f>
        <v>22695</v>
      </c>
      <c r="F25" s="22">
        <f>SUM(F18:F24)</f>
        <v>769</v>
      </c>
      <c r="G25" s="22">
        <f>SUM(G18:G24)</f>
        <v>16714</v>
      </c>
      <c r="H25" s="22">
        <f>SUM(E25:G25)</f>
        <v>40178</v>
      </c>
      <c r="I25" s="23">
        <f>IF($D25&gt;0,E25/$D25,0)</f>
        <v>0.38970739748609107</v>
      </c>
      <c r="J25" s="23">
        <f t="shared" si="4"/>
        <v>0.013204890445772374</v>
      </c>
      <c r="K25" s="23">
        <f t="shared" si="4"/>
        <v>0.2870046019644206</v>
      </c>
      <c r="L25" s="23">
        <f>IF(G25&gt;0,H25/$D25,0)</f>
        <v>0.6899168898962841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12501</v>
      </c>
      <c r="E27" s="9">
        <v>1496</v>
      </c>
      <c r="F27" s="9">
        <v>4440</v>
      </c>
      <c r="G27" s="9">
        <v>1197</v>
      </c>
      <c r="H27" s="18"/>
      <c r="I27" s="25">
        <f>IF($D27&gt;0,E27/$D27,0)</f>
        <v>0.11967042636589073</v>
      </c>
      <c r="J27" s="25">
        <f>IF($D27&gt;0,F27/$D27,0)</f>
        <v>0.35517158627309814</v>
      </c>
      <c r="K27" s="25">
        <f>IF($D27&gt;0,G27/$D27,0)</f>
        <v>0.09575233981281497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135699</v>
      </c>
      <c r="E29" s="11">
        <f>E16+E25+E27</f>
        <v>24191</v>
      </c>
      <c r="F29" s="11">
        <f>F16+F25+F27</f>
        <v>5219</v>
      </c>
      <c r="G29" s="11">
        <f>G16+G25+G27</f>
        <v>70784</v>
      </c>
      <c r="H29" s="11">
        <f>SUM(E29:G29)</f>
        <v>100194</v>
      </c>
      <c r="I29" s="26">
        <f>IF($D29&gt;0,E29/$D29,0)</f>
        <v>0.17826955246538295</v>
      </c>
      <c r="J29" s="26">
        <f>IF($D29&gt;0,F29/$D29,0)</f>
        <v>0.0384601212978725</v>
      </c>
      <c r="K29" s="26">
        <f>IF($D29&gt;0,G29/$D29,0)</f>
        <v>0.5216250672444159</v>
      </c>
      <c r="L29" s="26">
        <f>IF($D29&gt;0,H29/$D29,0)</f>
        <v>0.7383547410076714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16</v>
      </c>
      <c r="E7" s="18">
        <v>0</v>
      </c>
      <c r="F7" s="18">
        <v>0</v>
      </c>
      <c r="G7" s="18">
        <v>10</v>
      </c>
      <c r="H7" s="18">
        <f>SUM(E7:G7)</f>
        <v>10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0.625</v>
      </c>
      <c r="L7" s="20">
        <f aca="true" t="shared" si="3" ref="L7:L16">SUM(I7:K7)</f>
        <v>0.625</v>
      </c>
    </row>
    <row r="8" spans="1:12" ht="15" customHeight="1">
      <c r="A8" s="2" t="s">
        <v>7</v>
      </c>
      <c r="B8" s="2" t="s">
        <v>8</v>
      </c>
      <c r="C8" s="2"/>
      <c r="D8" s="18">
        <v>17388</v>
      </c>
      <c r="E8" s="18">
        <v>0</v>
      </c>
      <c r="F8" s="18">
        <v>0</v>
      </c>
      <c r="G8" s="18">
        <v>15976</v>
      </c>
      <c r="H8" s="18">
        <f aca="true" t="shared" si="4" ref="H8:H15">SUM(E8:G8)</f>
        <v>15976</v>
      </c>
      <c r="I8" s="21">
        <f t="shared" si="0"/>
        <v>0</v>
      </c>
      <c r="J8" s="21">
        <f t="shared" si="1"/>
        <v>0</v>
      </c>
      <c r="K8" s="21">
        <f t="shared" si="2"/>
        <v>0.918794570968484</v>
      </c>
      <c r="L8" s="20">
        <f t="shared" si="3"/>
        <v>0.918794570968484</v>
      </c>
    </row>
    <row r="9" spans="1:12" ht="15" customHeight="1">
      <c r="A9" s="2" t="s">
        <v>9</v>
      </c>
      <c r="B9" s="2" t="s">
        <v>10</v>
      </c>
      <c r="C9" s="2"/>
      <c r="D9" s="18">
        <v>6976</v>
      </c>
      <c r="E9" s="18">
        <v>0</v>
      </c>
      <c r="F9" s="18">
        <v>0</v>
      </c>
      <c r="G9" s="18">
        <v>6607</v>
      </c>
      <c r="H9" s="18">
        <f t="shared" si="4"/>
        <v>6607</v>
      </c>
      <c r="I9" s="21">
        <f t="shared" si="0"/>
        <v>0</v>
      </c>
      <c r="J9" s="21">
        <f t="shared" si="1"/>
        <v>0</v>
      </c>
      <c r="K9" s="21">
        <f t="shared" si="2"/>
        <v>0.9471043577981652</v>
      </c>
      <c r="L9" s="20">
        <f t="shared" si="3"/>
        <v>0.9471043577981652</v>
      </c>
    </row>
    <row r="10" spans="1:12" ht="15" customHeight="1">
      <c r="A10" s="2" t="s">
        <v>11</v>
      </c>
      <c r="B10" s="2" t="s">
        <v>12</v>
      </c>
      <c r="C10" s="2"/>
      <c r="D10" s="18">
        <v>12517</v>
      </c>
      <c r="E10" s="18">
        <v>0</v>
      </c>
      <c r="F10" s="18">
        <v>0</v>
      </c>
      <c r="G10" s="18">
        <v>7511</v>
      </c>
      <c r="H10" s="18">
        <f t="shared" si="4"/>
        <v>7511</v>
      </c>
      <c r="I10" s="21">
        <f t="shared" si="0"/>
        <v>0</v>
      </c>
      <c r="J10" s="21">
        <f t="shared" si="1"/>
        <v>0</v>
      </c>
      <c r="K10" s="21">
        <f t="shared" si="2"/>
        <v>0.6000639130782136</v>
      </c>
      <c r="L10" s="20">
        <f t="shared" si="3"/>
        <v>0.6000639130782136</v>
      </c>
    </row>
    <row r="11" spans="1:12" ht="15" customHeight="1">
      <c r="A11" s="2" t="s">
        <v>13</v>
      </c>
      <c r="B11" s="2" t="s">
        <v>14</v>
      </c>
      <c r="C11" s="2"/>
      <c r="D11" s="18">
        <v>5134</v>
      </c>
      <c r="E11" s="18">
        <v>0</v>
      </c>
      <c r="F11" s="18">
        <v>0</v>
      </c>
      <c r="G11" s="18">
        <v>4326</v>
      </c>
      <c r="H11" s="18">
        <f t="shared" si="4"/>
        <v>4326</v>
      </c>
      <c r="I11" s="21">
        <f t="shared" si="0"/>
        <v>0</v>
      </c>
      <c r="J11" s="21">
        <f t="shared" si="1"/>
        <v>0</v>
      </c>
      <c r="K11" s="21">
        <f t="shared" si="2"/>
        <v>0.8426178418387222</v>
      </c>
      <c r="L11" s="20">
        <f t="shared" si="3"/>
        <v>0.8426178418387222</v>
      </c>
    </row>
    <row r="12" spans="1:12" ht="15" customHeight="1">
      <c r="A12" s="2" t="s">
        <v>15</v>
      </c>
      <c r="B12" s="2" t="s">
        <v>16</v>
      </c>
      <c r="C12" s="2"/>
      <c r="D12" s="18">
        <v>2118</v>
      </c>
      <c r="E12" s="18">
        <v>0</v>
      </c>
      <c r="F12" s="18">
        <v>0</v>
      </c>
      <c r="G12" s="18">
        <v>2027</v>
      </c>
      <c r="H12" s="18">
        <f t="shared" si="4"/>
        <v>2027</v>
      </c>
      <c r="I12" s="21">
        <f t="shared" si="0"/>
        <v>0</v>
      </c>
      <c r="J12" s="21">
        <f t="shared" si="1"/>
        <v>0</v>
      </c>
      <c r="K12" s="21">
        <f t="shared" si="2"/>
        <v>0.9570349386213409</v>
      </c>
      <c r="L12" s="20">
        <f t="shared" si="3"/>
        <v>0.9570349386213409</v>
      </c>
    </row>
    <row r="13" spans="1:12" ht="15" customHeight="1">
      <c r="A13" s="2" t="s">
        <v>17</v>
      </c>
      <c r="B13" s="2" t="s">
        <v>18</v>
      </c>
      <c r="C13" s="2"/>
      <c r="D13" s="18">
        <v>1056</v>
      </c>
      <c r="E13" s="18">
        <v>0</v>
      </c>
      <c r="F13" s="18">
        <v>0</v>
      </c>
      <c r="G13" s="18">
        <v>791</v>
      </c>
      <c r="H13" s="18">
        <f t="shared" si="4"/>
        <v>791</v>
      </c>
      <c r="I13" s="21">
        <f t="shared" si="0"/>
        <v>0</v>
      </c>
      <c r="J13" s="21">
        <f t="shared" si="1"/>
        <v>0</v>
      </c>
      <c r="K13" s="21">
        <f t="shared" si="2"/>
        <v>0.7490530303030303</v>
      </c>
      <c r="L13" s="20">
        <f t="shared" si="3"/>
        <v>0.7490530303030303</v>
      </c>
    </row>
    <row r="14" spans="1:12" ht="15" customHeight="1">
      <c r="A14" s="2" t="s">
        <v>19</v>
      </c>
      <c r="B14" s="2" t="s">
        <v>20</v>
      </c>
      <c r="C14" s="2"/>
      <c r="D14" s="18">
        <v>6246</v>
      </c>
      <c r="E14" s="18">
        <v>0</v>
      </c>
      <c r="F14" s="18">
        <v>0</v>
      </c>
      <c r="G14" s="18">
        <v>4571</v>
      </c>
      <c r="H14" s="18">
        <f t="shared" si="4"/>
        <v>4571</v>
      </c>
      <c r="I14" s="21">
        <f t="shared" si="0"/>
        <v>0</v>
      </c>
      <c r="J14" s="21">
        <f t="shared" si="1"/>
        <v>0</v>
      </c>
      <c r="K14" s="21">
        <f t="shared" si="2"/>
        <v>0.7318283701569004</v>
      </c>
      <c r="L14" s="20">
        <f t="shared" si="3"/>
        <v>0.7318283701569004</v>
      </c>
    </row>
    <row r="15" spans="1:12" ht="15" customHeight="1">
      <c r="A15" s="2" t="s">
        <v>23</v>
      </c>
      <c r="B15" s="2" t="s">
        <v>24</v>
      </c>
      <c r="C15" s="2"/>
      <c r="D15" s="18">
        <v>2405</v>
      </c>
      <c r="E15" s="18">
        <v>0</v>
      </c>
      <c r="F15" s="18">
        <v>0</v>
      </c>
      <c r="G15" s="18">
        <v>1934</v>
      </c>
      <c r="H15" s="18">
        <f t="shared" si="4"/>
        <v>1934</v>
      </c>
      <c r="I15" s="21">
        <f t="shared" si="0"/>
        <v>0</v>
      </c>
      <c r="J15" s="21">
        <f t="shared" si="1"/>
        <v>0</v>
      </c>
      <c r="K15" s="21">
        <f t="shared" si="2"/>
        <v>0.8041580041580042</v>
      </c>
      <c r="L15" s="20">
        <f t="shared" si="3"/>
        <v>0.8041580041580042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53856</v>
      </c>
      <c r="E16" s="13">
        <f>SUM(E7:E15)</f>
        <v>0</v>
      </c>
      <c r="F16" s="13">
        <f>SUM(F7:F15)</f>
        <v>0</v>
      </c>
      <c r="G16" s="13">
        <f>SUM(G7:G15)</f>
        <v>43753</v>
      </c>
      <c r="H16" s="13">
        <f>SUM(G16)</f>
        <v>43753</v>
      </c>
      <c r="I16" s="14">
        <f t="shared" si="0"/>
        <v>0</v>
      </c>
      <c r="J16" s="14">
        <f t="shared" si="1"/>
        <v>0</v>
      </c>
      <c r="K16" s="14">
        <f t="shared" si="2"/>
        <v>0.8124071598336304</v>
      </c>
      <c r="L16" s="15">
        <f t="shared" si="3"/>
        <v>0.8124071598336304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2007</v>
      </c>
      <c r="E18" s="18">
        <v>1035</v>
      </c>
      <c r="F18" s="18">
        <v>9</v>
      </c>
      <c r="G18" s="18">
        <v>719</v>
      </c>
      <c r="H18" s="18">
        <f aca="true" t="shared" si="5" ref="H18:H24">SUM(E18:G18)</f>
        <v>1763</v>
      </c>
      <c r="I18" s="21">
        <f aca="true" t="shared" si="6" ref="I18:K25">IF($D18&gt;0,E18/$D18,0)</f>
        <v>0.515695067264574</v>
      </c>
      <c r="J18" s="21">
        <f t="shared" si="6"/>
        <v>0.004484304932735426</v>
      </c>
      <c r="K18" s="21">
        <f t="shared" si="6"/>
        <v>0.3582461385151968</v>
      </c>
      <c r="L18" s="20">
        <f aca="true" t="shared" si="7" ref="L18:L24">SUM(I18:K18)</f>
        <v>0.8784255107125063</v>
      </c>
    </row>
    <row r="19" spans="1:12" ht="15" customHeight="1">
      <c r="A19" s="2" t="s">
        <v>25</v>
      </c>
      <c r="B19" s="2" t="s">
        <v>26</v>
      </c>
      <c r="C19" s="2"/>
      <c r="D19" s="18">
        <v>24542</v>
      </c>
      <c r="E19" s="18">
        <v>7542</v>
      </c>
      <c r="F19" s="18">
        <v>403</v>
      </c>
      <c r="G19" s="18">
        <v>7906</v>
      </c>
      <c r="H19" s="18">
        <f t="shared" si="5"/>
        <v>15851</v>
      </c>
      <c r="I19" s="21">
        <f t="shared" si="6"/>
        <v>0.3073099176921196</v>
      </c>
      <c r="J19" s="21">
        <f t="shared" si="6"/>
        <v>0.01642082959823975</v>
      </c>
      <c r="K19" s="21">
        <f t="shared" si="6"/>
        <v>0.32214163474859425</v>
      </c>
      <c r="L19" s="20">
        <f t="shared" si="7"/>
        <v>0.6458723820389536</v>
      </c>
    </row>
    <row r="20" spans="1:12" ht="15" customHeight="1">
      <c r="A20" s="2" t="s">
        <v>27</v>
      </c>
      <c r="B20" s="2" t="s">
        <v>28</v>
      </c>
      <c r="C20" s="2"/>
      <c r="D20" s="18">
        <v>9072</v>
      </c>
      <c r="E20" s="18">
        <v>3798</v>
      </c>
      <c r="F20" s="18">
        <v>33</v>
      </c>
      <c r="G20" s="18">
        <v>2147</v>
      </c>
      <c r="H20" s="18">
        <f t="shared" si="5"/>
        <v>5978</v>
      </c>
      <c r="I20" s="21">
        <f t="shared" si="6"/>
        <v>0.41865079365079366</v>
      </c>
      <c r="J20" s="21">
        <f t="shared" si="6"/>
        <v>0.0036375661375661374</v>
      </c>
      <c r="K20" s="21">
        <f t="shared" si="6"/>
        <v>0.23666225749559083</v>
      </c>
      <c r="L20" s="20">
        <f t="shared" si="7"/>
        <v>0.6589506172839507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18</v>
      </c>
      <c r="F21" s="18">
        <v>0</v>
      </c>
      <c r="G21" s="18">
        <v>7</v>
      </c>
      <c r="H21" s="18">
        <f t="shared" si="5"/>
        <v>25</v>
      </c>
      <c r="I21" s="21">
        <f t="shared" si="6"/>
        <v>0.6206896551724138</v>
      </c>
      <c r="J21" s="21">
        <f t="shared" si="6"/>
        <v>0</v>
      </c>
      <c r="K21" s="21">
        <f t="shared" si="6"/>
        <v>0.2413793103448276</v>
      </c>
      <c r="L21" s="20">
        <f t="shared" si="7"/>
        <v>0.8620689655172414</v>
      </c>
    </row>
    <row r="22" spans="1:12" ht="15" customHeight="1">
      <c r="A22" s="2" t="s">
        <v>31</v>
      </c>
      <c r="B22" s="2" t="s">
        <v>32</v>
      </c>
      <c r="C22" s="2"/>
      <c r="D22" s="18">
        <v>61</v>
      </c>
      <c r="E22" s="18">
        <v>22</v>
      </c>
      <c r="F22" s="18">
        <v>0</v>
      </c>
      <c r="G22" s="18">
        <v>15</v>
      </c>
      <c r="H22" s="18">
        <f t="shared" si="5"/>
        <v>37</v>
      </c>
      <c r="I22" s="21">
        <f t="shared" si="6"/>
        <v>0.36065573770491804</v>
      </c>
      <c r="J22" s="21">
        <f t="shared" si="6"/>
        <v>0</v>
      </c>
      <c r="K22" s="21">
        <f t="shared" si="6"/>
        <v>0.2459016393442623</v>
      </c>
      <c r="L22" s="20">
        <f t="shared" si="7"/>
        <v>0.6065573770491803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46</v>
      </c>
      <c r="F23" s="18">
        <v>0</v>
      </c>
      <c r="G23" s="18">
        <v>193</v>
      </c>
      <c r="H23" s="18">
        <f t="shared" si="5"/>
        <v>239</v>
      </c>
      <c r="I23" s="21">
        <f t="shared" si="6"/>
        <v>0.115</v>
      </c>
      <c r="J23" s="21">
        <f t="shared" si="6"/>
        <v>0</v>
      </c>
      <c r="K23" s="21">
        <f t="shared" si="6"/>
        <v>0.4825</v>
      </c>
      <c r="L23" s="20">
        <f t="shared" si="7"/>
        <v>0.5975</v>
      </c>
    </row>
    <row r="24" spans="1:12" ht="15" customHeight="1">
      <c r="A24" s="2" t="s">
        <v>35</v>
      </c>
      <c r="B24" s="2" t="s">
        <v>36</v>
      </c>
      <c r="C24" s="2"/>
      <c r="D24" s="18">
        <v>9935</v>
      </c>
      <c r="E24" s="18">
        <v>4984</v>
      </c>
      <c r="F24" s="18">
        <v>275</v>
      </c>
      <c r="G24" s="18">
        <v>2233</v>
      </c>
      <c r="H24" s="18">
        <f t="shared" si="5"/>
        <v>7492</v>
      </c>
      <c r="I24" s="21">
        <f t="shared" si="6"/>
        <v>0.5016607951685959</v>
      </c>
      <c r="J24" s="21">
        <f t="shared" si="6"/>
        <v>0.027679919476597887</v>
      </c>
      <c r="K24" s="21">
        <f t="shared" si="6"/>
        <v>0.22476094614997483</v>
      </c>
      <c r="L24" s="20">
        <f t="shared" si="7"/>
        <v>0.7541016607951685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46046</v>
      </c>
      <c r="E25" s="22">
        <f>SUM(E18:E24)</f>
        <v>17445</v>
      </c>
      <c r="F25" s="22">
        <f>SUM(F18:F24)</f>
        <v>720</v>
      </c>
      <c r="G25" s="22">
        <f>SUM(G18:G24)</f>
        <v>13220</v>
      </c>
      <c r="H25" s="22">
        <f>SUM(E25:G25)</f>
        <v>31385</v>
      </c>
      <c r="I25" s="23">
        <f t="shared" si="6"/>
        <v>0.378860270164618</v>
      </c>
      <c r="J25" s="23">
        <f t="shared" si="6"/>
        <v>0.015636537375667812</v>
      </c>
      <c r="K25" s="23">
        <f t="shared" si="6"/>
        <v>0.2871042001476784</v>
      </c>
      <c r="L25" s="23">
        <f>IF(G25&gt;0,H25/$D25,0)</f>
        <v>0.6816010076879642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9864</v>
      </c>
      <c r="E27" s="9">
        <v>1145</v>
      </c>
      <c r="F27" s="9">
        <v>3521</v>
      </c>
      <c r="G27" s="9">
        <v>928</v>
      </c>
      <c r="H27" s="18">
        <f>SUM(E27:G27)</f>
        <v>5594</v>
      </c>
      <c r="I27" s="25">
        <f>IF($D27&gt;0,E27/$D27,0)</f>
        <v>0.1160786699107867</v>
      </c>
      <c r="J27" s="25">
        <f>IF($D27&gt;0,F27/$D27,0)</f>
        <v>0.3569545823195458</v>
      </c>
      <c r="K27" s="25">
        <f>IF($D27&gt;0,G27/$D27,0)</f>
        <v>0.09407948094079481</v>
      </c>
      <c r="L27" s="25">
        <f>IF($D27&gt;0,H27/$D27,0)</f>
        <v>0.5671127331711273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109766</v>
      </c>
      <c r="E29" s="11">
        <f>E16+E25+E27</f>
        <v>18590</v>
      </c>
      <c r="F29" s="11">
        <f>F16+F25+F27</f>
        <v>4241</v>
      </c>
      <c r="G29" s="11">
        <f>G16+G25+G27</f>
        <v>57901</v>
      </c>
      <c r="H29" s="11">
        <f>SUM(E29:G29)</f>
        <v>80732</v>
      </c>
      <c r="I29" s="26">
        <f>IF($D29&gt;0,E29/$D29,0)</f>
        <v>0.1693602754951442</v>
      </c>
      <c r="J29" s="26">
        <f>IF($D29&gt;0,F29/$D29,0)</f>
        <v>0.038636736330011114</v>
      </c>
      <c r="K29" s="26">
        <f>IF($D29&gt;0,G29/$D29,0)</f>
        <v>0.5274948526866243</v>
      </c>
      <c r="L29" s="26">
        <f>IF($D29&gt;0,H29/$D29,0)</f>
        <v>0.7354918645117796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2022-07-14T18:00:18Z</cp:lastPrinted>
  <dcterms:created xsi:type="dcterms:W3CDTF">2009-01-14T12:53:02Z</dcterms:created>
  <dcterms:modified xsi:type="dcterms:W3CDTF">2022-10-12T13:23:05Z</dcterms:modified>
  <cp:category/>
  <cp:version/>
  <cp:contentType/>
  <cp:contentStatus/>
</cp:coreProperties>
</file>