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680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<sst xmlns="http://schemas.openxmlformats.org/spreadsheetml/2006/main" count="665" uniqueCount="52">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</sst>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January "&amp;yr</f>
        <v>Document Source Statistics January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>
        <v>38</v>
      </c>
      <c r="E7" s="18">
        <v>0</v>
      </c>
      <c r="F7" s="18">
        <v>0</v>
      </c>
      <c r="G7" s="18">
        <v>31</v>
      </c>
      <c r="H7" s="18">
        <f aca="true" t="shared" si="0" ref="H7:H24">SUM(G7)</f>
        <v>31</v>
      </c>
      <c r="I7" s="21">
        <f>IF($D7&gt;0,E7/$D7,0)</f>
        <v>0</v>
      </c>
      <c r="J7" s="21">
        <f>IF($D7&gt;0,F7/$D7,0)</f>
        <v>0</v>
      </c>
      <c r="K7" s="21">
        <f>IF($D7&gt;0,G7/$D7,0)</f>
        <v>0.8157894736842105</v>
      </c>
      <c r="L7" s="20">
        <f>SUM(I7:K7)</f>
        <v>0.8157894736842105</v>
      </c>
    </row>
    <row r="8" spans="1:12" ht="15" customHeight="1">
      <c r="A8" s="2" t="s">
        <v>7</v>
      </c>
      <c r="B8" s="2" t="s">
        <v>8</v>
      </c>
      <c r="C8" s="2"/>
      <c r="D8" s="18">
        <v>18071</v>
      </c>
      <c r="E8" s="18">
        <v>0</v>
      </c>
      <c r="F8" s="18">
        <v>0</v>
      </c>
      <c r="G8" s="18">
        <v>16076</v>
      </c>
      <c r="H8" s="18">
        <f t="shared" si="0"/>
        <v>16076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0.8896021249515799</v>
      </c>
      <c r="L8" s="20">
        <f aca="true" t="shared" si="2" ref="L8:L24">SUM(I8:K8)</f>
        <v>0.8896021249515799</v>
      </c>
    </row>
    <row r="9" spans="1:12" ht="15" customHeight="1">
      <c r="A9" s="2" t="s">
        <v>9</v>
      </c>
      <c r="B9" s="2" t="s">
        <v>10</v>
      </c>
      <c r="C9" s="2"/>
      <c r="D9" s="18">
        <v>9496</v>
      </c>
      <c r="E9" s="18">
        <v>0</v>
      </c>
      <c r="F9" s="18">
        <v>0</v>
      </c>
      <c r="G9" s="18">
        <v>8791</v>
      </c>
      <c r="H9" s="18">
        <f t="shared" si="0"/>
        <v>8791</v>
      </c>
      <c r="I9" s="21">
        <f t="shared" si="1"/>
        <v>0</v>
      </c>
      <c r="J9" s="21">
        <f t="shared" si="1"/>
        <v>0</v>
      </c>
      <c r="K9" s="21">
        <f t="shared" si="1"/>
        <v>0.9257582139848357</v>
      </c>
      <c r="L9" s="20">
        <f t="shared" si="2"/>
        <v>0.9257582139848357</v>
      </c>
    </row>
    <row r="10" spans="1:12" ht="15" customHeight="1">
      <c r="A10" s="2" t="s">
        <v>11</v>
      </c>
      <c r="B10" s="2" t="s">
        <v>12</v>
      </c>
      <c r="C10" s="2"/>
      <c r="D10" s="18">
        <v>15055</v>
      </c>
      <c r="E10" s="18">
        <v>0</v>
      </c>
      <c r="F10" s="18">
        <v>1</v>
      </c>
      <c r="G10" s="18">
        <v>7846</v>
      </c>
      <c r="H10" s="18">
        <f t="shared" si="0"/>
        <v>7846</v>
      </c>
      <c r="I10" s="21">
        <f t="shared" si="1"/>
        <v>0</v>
      </c>
      <c r="J10" s="21">
        <f t="shared" si="1"/>
        <v>6.642311524410495E-05</v>
      </c>
      <c r="K10" s="21">
        <f t="shared" si="1"/>
        <v>0.5211557622052474</v>
      </c>
      <c r="L10" s="20">
        <f t="shared" si="2"/>
        <v>0.5212221853204915</v>
      </c>
    </row>
    <row r="11" spans="1:12" ht="15" customHeight="1">
      <c r="A11" s="2" t="s">
        <v>13</v>
      </c>
      <c r="B11" s="2" t="s">
        <v>14</v>
      </c>
      <c r="C11" s="2"/>
      <c r="D11" s="18">
        <v>4841</v>
      </c>
      <c r="E11" s="18">
        <v>0</v>
      </c>
      <c r="F11" s="18">
        <v>0</v>
      </c>
      <c r="G11" s="18">
        <v>4128</v>
      </c>
      <c r="H11" s="18">
        <f t="shared" si="0"/>
        <v>4128</v>
      </c>
      <c r="I11" s="21">
        <f t="shared" si="1"/>
        <v>0</v>
      </c>
      <c r="J11" s="21">
        <f t="shared" si="1"/>
        <v>0</v>
      </c>
      <c r="K11" s="21">
        <f t="shared" si="1"/>
        <v>0.8527163809130345</v>
      </c>
      <c r="L11" s="20">
        <f t="shared" si="2"/>
        <v>0.8527163809130345</v>
      </c>
    </row>
    <row r="12" spans="1:12" ht="15" customHeight="1">
      <c r="A12" s="2" t="s">
        <v>15</v>
      </c>
      <c r="B12" s="2" t="s">
        <v>16</v>
      </c>
      <c r="C12" s="2"/>
      <c r="D12" s="18">
        <v>1738</v>
      </c>
      <c r="E12" s="18">
        <v>0</v>
      </c>
      <c r="F12" s="18">
        <v>0</v>
      </c>
      <c r="G12" s="18">
        <v>1633</v>
      </c>
      <c r="H12" s="18">
        <f t="shared" si="0"/>
        <v>1633</v>
      </c>
      <c r="I12" s="21">
        <f t="shared" si="1"/>
        <v>0</v>
      </c>
      <c r="J12" s="21">
        <f t="shared" si="1"/>
        <v>0</v>
      </c>
      <c r="K12" s="21">
        <f t="shared" si="1"/>
        <v>0.9395857307249712</v>
      </c>
      <c r="L12" s="20">
        <f t="shared" si="2"/>
        <v>0.9395857307249712</v>
      </c>
    </row>
    <row r="13" spans="1:12" ht="15" customHeight="1">
      <c r="A13" s="2" t="s">
        <v>17</v>
      </c>
      <c r="B13" s="2" t="s">
        <v>18</v>
      </c>
      <c r="C13" s="2"/>
      <c r="D13" s="18">
        <v>949</v>
      </c>
      <c r="E13" s="18">
        <v>0</v>
      </c>
      <c r="F13" s="18">
        <v>0</v>
      </c>
      <c r="G13" s="18">
        <v>685</v>
      </c>
      <c r="H13" s="18">
        <f t="shared" si="0"/>
        <v>685</v>
      </c>
      <c r="I13" s="21">
        <f t="shared" si="1"/>
        <v>0</v>
      </c>
      <c r="J13" s="21">
        <f t="shared" si="1"/>
        <v>0</v>
      </c>
      <c r="K13" s="21">
        <f t="shared" si="1"/>
        <v>0.7218124341412012</v>
      </c>
      <c r="L13" s="20">
        <f t="shared" si="2"/>
        <v>0.7218124341412012</v>
      </c>
    </row>
    <row r="14" spans="1:12" ht="15" customHeight="1">
      <c r="A14" s="2" t="s">
        <v>19</v>
      </c>
      <c r="B14" s="2" t="s">
        <v>20</v>
      </c>
      <c r="C14" s="2"/>
      <c r="D14" s="18">
        <v>7471</v>
      </c>
      <c r="E14" s="18">
        <v>0</v>
      </c>
      <c r="F14" s="18">
        <v>1</v>
      </c>
      <c r="G14" s="18">
        <v>5539</v>
      </c>
      <c r="H14" s="18">
        <f t="shared" si="0"/>
        <v>5539</v>
      </c>
      <c r="I14" s="21">
        <f t="shared" si="1"/>
        <v>0</v>
      </c>
      <c r="J14" s="21">
        <f t="shared" si="1"/>
        <v>0.0001338508901084192</v>
      </c>
      <c r="K14" s="21">
        <f t="shared" si="1"/>
        <v>0.7414000803105341</v>
      </c>
      <c r="L14" s="20">
        <f t="shared" si="2"/>
        <v>0.7415339312006425</v>
      </c>
    </row>
    <row r="15" spans="1:12" ht="15" customHeight="1">
      <c r="A15" s="2" t="s">
        <v>23</v>
      </c>
      <c r="B15" s="2" t="s">
        <v>24</v>
      </c>
      <c r="C15" s="2"/>
      <c r="D15" s="18">
        <v>2187</v>
      </c>
      <c r="E15" s="18">
        <v>0</v>
      </c>
      <c r="F15" s="18">
        <v>1</v>
      </c>
      <c r="G15" s="18">
        <v>1689</v>
      </c>
      <c r="H15" s="18">
        <f t="shared" si="0"/>
        <v>1689</v>
      </c>
      <c r="I15" s="21">
        <f t="shared" si="1"/>
        <v>0</v>
      </c>
      <c r="J15" s="21">
        <f t="shared" si="1"/>
        <v>0.0004572473708276177</v>
      </c>
      <c r="K15" s="21">
        <f t="shared" si="1"/>
        <v>0.7722908093278463</v>
      </c>
      <c r="L15" s="20">
        <f t="shared" si="2"/>
        <v>0.772748056698674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59846</v>
      </c>
      <c r="E16" s="13">
        <f>SUM(E7:E15)</f>
        <v>0</v>
      </c>
      <c r="F16" s="13">
        <f>SUM(F7:F15)</f>
        <v>3</v>
      </c>
      <c r="G16" s="13">
        <f>SUM(G7:G15)</f>
        <v>46418</v>
      </c>
      <c r="H16" s="13">
        <f t="shared" si="0"/>
        <v>46418</v>
      </c>
      <c r="I16" s="14">
        <f>IF($D16&gt;0,E16/$D16,0)</f>
        <v>0</v>
      </c>
      <c r="J16" s="14">
        <f>IF($D16&gt;0,F16/$D16,0)</f>
        <v>5.012866356982923E-05</v>
      </c>
      <c r="K16" s="14">
        <f>IF($D16&gt;0,G16/$D16,0)</f>
        <v>0.7756241018614444</v>
      </c>
      <c r="L16" s="15">
        <f t="shared" si="2"/>
        <v>0.7756742305250142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3741</v>
      </c>
      <c r="E18" s="18">
        <v>2155</v>
      </c>
      <c r="F18" s="18">
        <v>337</v>
      </c>
      <c r="G18" s="18">
        <v>989</v>
      </c>
      <c r="H18" s="18">
        <f t="shared" si="0"/>
        <v>989</v>
      </c>
      <c r="I18" s="21">
        <f aca="true" t="shared" si="3" ref="I18:I24">IF($D18&gt;0,E18/$D18,0)</f>
        <v>0.5760491847099706</v>
      </c>
      <c r="J18" s="21">
        <f aca="true" t="shared" si="4" ref="J18:J25">IF($D18&gt;0,F18/$D18,0)</f>
        <v>0.0900828655439722</v>
      </c>
      <c r="K18" s="21">
        <f aca="true" t="shared" si="5" ref="K18:K25">IF($D18&gt;0,G18/$D18,0)</f>
        <v>0.26436781609195403</v>
      </c>
      <c r="L18" s="20">
        <f t="shared" si="2"/>
        <v>0.9304998663458968</v>
      </c>
    </row>
    <row r="19" spans="1:12" ht="15" customHeight="1">
      <c r="A19" s="2" t="s">
        <v>25</v>
      </c>
      <c r="B19" s="2" t="s">
        <v>26</v>
      </c>
      <c r="C19" s="2"/>
      <c r="D19" s="18">
        <v>31139</v>
      </c>
      <c r="E19" s="18">
        <v>10501</v>
      </c>
      <c r="F19" s="18">
        <v>33</v>
      </c>
      <c r="G19" s="18">
        <v>9327</v>
      </c>
      <c r="H19" s="18">
        <f t="shared" si="0"/>
        <v>9327</v>
      </c>
      <c r="I19" s="21">
        <f t="shared" si="3"/>
        <v>0.3372298403930762</v>
      </c>
      <c r="J19" s="21">
        <f t="shared" si="4"/>
        <v>0.001059764282732265</v>
      </c>
      <c r="K19" s="21">
        <f t="shared" si="5"/>
        <v>0.2995279231831465</v>
      </c>
      <c r="L19" s="20">
        <f t="shared" si="2"/>
        <v>0.637817527858955</v>
      </c>
    </row>
    <row r="20" spans="1:12" ht="15" customHeight="1">
      <c r="A20" s="2" t="s">
        <v>27</v>
      </c>
      <c r="B20" s="2" t="s">
        <v>28</v>
      </c>
      <c r="C20" s="2"/>
      <c r="D20" s="18">
        <v>12308</v>
      </c>
      <c r="E20" s="18">
        <v>5505</v>
      </c>
      <c r="F20" s="18">
        <v>0</v>
      </c>
      <c r="G20" s="18">
        <v>2550</v>
      </c>
      <c r="H20" s="18">
        <f t="shared" si="0"/>
        <v>2550</v>
      </c>
      <c r="I20" s="21">
        <f t="shared" si="3"/>
        <v>0.4472700682482938</v>
      </c>
      <c r="J20" s="21">
        <f t="shared" si="4"/>
        <v>0</v>
      </c>
      <c r="K20" s="21">
        <f t="shared" si="5"/>
        <v>0.20718232044198895</v>
      </c>
      <c r="L20" s="20">
        <f t="shared" si="2"/>
        <v>0.6544523886902828</v>
      </c>
    </row>
    <row r="21" spans="1:12" ht="15" customHeight="1">
      <c r="A21" s="2" t="s">
        <v>29</v>
      </c>
      <c r="B21" s="2" t="s">
        <v>30</v>
      </c>
      <c r="C21" s="2"/>
      <c r="D21" s="18">
        <v>11</v>
      </c>
      <c r="E21" s="18">
        <v>0</v>
      </c>
      <c r="F21" s="18">
        <v>0</v>
      </c>
      <c r="G21" s="18">
        <v>1</v>
      </c>
      <c r="H21" s="18">
        <f t="shared" si="0"/>
        <v>1</v>
      </c>
      <c r="I21" s="21">
        <f t="shared" si="3"/>
        <v>0</v>
      </c>
      <c r="J21" s="21">
        <f t="shared" si="4"/>
        <v>0</v>
      </c>
      <c r="K21" s="21">
        <f t="shared" si="5"/>
        <v>0.09090909090909091</v>
      </c>
      <c r="L21" s="20">
        <f t="shared" si="2"/>
        <v>0.09090909090909091</v>
      </c>
    </row>
    <row r="22" spans="1:12" ht="15" customHeight="1">
      <c r="A22" s="2" t="s">
        <v>31</v>
      </c>
      <c r="B22" s="2" t="s">
        <v>32</v>
      </c>
      <c r="C22" s="2"/>
      <c r="D22" s="18">
        <v>100</v>
      </c>
      <c r="E22" s="18">
        <v>42</v>
      </c>
      <c r="F22" s="18">
        <v>0</v>
      </c>
      <c r="G22" s="18">
        <v>18</v>
      </c>
      <c r="H22" s="18">
        <f t="shared" si="0"/>
        <v>18</v>
      </c>
      <c r="I22" s="21">
        <f t="shared" si="3"/>
        <v>0.42</v>
      </c>
      <c r="J22" s="21">
        <f t="shared" si="4"/>
        <v>0</v>
      </c>
      <c r="K22" s="21">
        <f t="shared" si="5"/>
        <v>0.18</v>
      </c>
      <c r="L22" s="20">
        <f t="shared" si="2"/>
        <v>0.6</v>
      </c>
    </row>
    <row r="23" spans="1:12" ht="15" customHeight="1">
      <c r="A23" s="2" t="s">
        <v>33</v>
      </c>
      <c r="B23" s="2" t="s">
        <v>34</v>
      </c>
      <c r="C23" s="2"/>
      <c r="D23" s="18">
        <v>675</v>
      </c>
      <c r="E23" s="18">
        <v>39</v>
      </c>
      <c r="F23" s="18">
        <v>0</v>
      </c>
      <c r="G23" s="18">
        <v>6</v>
      </c>
      <c r="H23" s="18">
        <f t="shared" si="0"/>
        <v>6</v>
      </c>
      <c r="I23" s="21">
        <f t="shared" si="3"/>
        <v>0.057777777777777775</v>
      </c>
      <c r="J23" s="21">
        <f t="shared" si="4"/>
        <v>0</v>
      </c>
      <c r="K23" s="21">
        <f t="shared" si="5"/>
        <v>0.008888888888888889</v>
      </c>
      <c r="L23" s="20">
        <f t="shared" si="2"/>
        <v>0.06666666666666667</v>
      </c>
    </row>
    <row r="24" spans="1:12" ht="15" customHeight="1">
      <c r="A24" s="2" t="s">
        <v>35</v>
      </c>
      <c r="B24" s="2" t="s">
        <v>36</v>
      </c>
      <c r="C24" s="2"/>
      <c r="D24" s="18">
        <v>13938</v>
      </c>
      <c r="E24" s="18">
        <v>7212</v>
      </c>
      <c r="F24" s="18">
        <v>468</v>
      </c>
      <c r="G24" s="18">
        <v>2640</v>
      </c>
      <c r="H24" s="18">
        <f t="shared" si="0"/>
        <v>2640</v>
      </c>
      <c r="I24" s="21">
        <f t="shared" si="3"/>
        <v>0.5174343521308653</v>
      </c>
      <c r="J24" s="21">
        <f t="shared" si="4"/>
        <v>0.03357727077055531</v>
      </c>
      <c r="K24" s="21">
        <f t="shared" si="5"/>
        <v>0.1894102453723633</v>
      </c>
      <c r="L24" s="20">
        <f t="shared" si="2"/>
        <v>0.7404218682737839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61912</v>
      </c>
      <c r="E25" s="22">
        <f>SUM(E18:E24)</f>
        <v>25454</v>
      </c>
      <c r="F25" s="22">
        <f>SUM(F18:F24)</f>
        <v>838</v>
      </c>
      <c r="G25" s="22">
        <f>SUM(G18:G24)</f>
        <v>15531</v>
      </c>
      <c r="H25" s="22">
        <f>SUM(E25:G25)</f>
        <v>41823</v>
      </c>
      <c r="I25" s="23">
        <f>IF($D25&gt;0,E25/$D25,0)</f>
        <v>0.4111319291898178</v>
      </c>
      <c r="J25" s="23">
        <f t="shared" si="4"/>
        <v>0.013535340483266572</v>
      </c>
      <c r="K25" s="23">
        <f t="shared" si="5"/>
        <v>0.25085605375371495</v>
      </c>
      <c r="L25" s="23">
        <f>IF(G25&gt;0,H25/$D25,0)</f>
        <v>0.6755233234267993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13112</v>
      </c>
      <c r="E27" s="9">
        <v>1451</v>
      </c>
      <c r="F27" s="9">
        <v>4352</v>
      </c>
      <c r="G27" s="9">
        <v>1080</v>
      </c>
      <c r="H27" s="9">
        <f>SUM(E27:G27)</f>
        <v>6883</v>
      </c>
      <c r="I27" s="25">
        <f>IF($D27&gt;0,E27/$D27,0)</f>
        <v>0.11066198901769371</v>
      </c>
      <c r="J27" s="25">
        <f>IF($D27&gt;0,F27/$D27,0)</f>
        <v>0.33190970103721784</v>
      </c>
      <c r="K27" s="25">
        <f>IF($D27&gt;0,G27/$D27,0)</f>
        <v>0.08236729713239781</v>
      </c>
      <c r="L27" s="25">
        <f>IF($D27&gt;0,H27/$D27,0)</f>
        <v>0.5249389871873094</v>
      </c>
    </row>
    <row r="28" spans="1:12" ht="1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s="10" customFormat="1" ht="15" customHeight="1">
      <c r="A29" s="44" t="s">
        <v>49</v>
      </c>
      <c r="B29" s="45"/>
      <c r="C29" s="46"/>
      <c r="D29" s="11">
        <f>D16+D25+D27</f>
        <v>134870</v>
      </c>
      <c r="E29" s="11">
        <f>E16+E25+E27</f>
        <v>26905</v>
      </c>
      <c r="F29" s="11">
        <f>F16+F25+F27</f>
        <v>5193</v>
      </c>
      <c r="G29" s="11">
        <f>G16+G25+G27</f>
        <v>63029</v>
      </c>
      <c r="H29" s="11">
        <f>SUM(E29:G29)</f>
        <v>95127</v>
      </c>
      <c r="I29" s="26">
        <f>IF($D29&gt;0,E29/$D29,0)</f>
        <v>0.19948839623340994</v>
      </c>
      <c r="J29" s="26">
        <f>IF($D29&gt;0,F29/$D29,0)</f>
        <v>0.03850374434640765</v>
      </c>
      <c r="K29" s="26">
        <f>IF($D29&gt;0,G29/$D29,0)</f>
        <v>0.46733150441165566</v>
      </c>
      <c r="L29" s="26">
        <f>IF($D29&gt;0,H29/$D29,0)</f>
        <v>0.7053236449914733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300" verticalDpi="300" orientation="landscape" scale="90" r:id="rId1"/>
  <headerFooter alignWithMargins="0">
    <oddFooter>&amp;L&amp;8&amp;Z&amp;F&amp;R&amp;8&amp;D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October "&amp;yr</f>
        <v>Document Source Statistics October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November "&amp;yr</f>
        <v>Document Source Statistics November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15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aca="true" t="shared" si="5" ref="H16:H24"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5"/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December "&amp;yr</f>
        <v>Document Source Statistics December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O1" s="28">
        <v>2020</v>
      </c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January 1, "&amp;yr&amp;" - December 31, "&amp;yr</f>
        <v>Document Source Statistics January 1, 2020 - December 31,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>
        <f>SUM(JAN:DEC!D7)</f>
        <v>38</v>
      </c>
      <c r="E7" s="18">
        <f>SUM(JAN:DEC!E7)</f>
        <v>0</v>
      </c>
      <c r="F7" s="18">
        <f>SUM(JAN:DEC!F7)</f>
        <v>0</v>
      </c>
      <c r="G7" s="18">
        <f>SUM(JAN:DEC!G7)</f>
        <v>31</v>
      </c>
      <c r="H7" s="18">
        <f>E7+F7+G7</f>
        <v>31</v>
      </c>
      <c r="I7" s="21">
        <f>IF($D7&gt;0,E7/$D7,0)</f>
        <v>0</v>
      </c>
      <c r="J7" s="21">
        <f>IF($D7&gt;0,F7/$D7,0)</f>
        <v>0</v>
      </c>
      <c r="K7" s="21">
        <f>IF($D7&gt;0,G7/$D7,0)</f>
        <v>0.8157894736842105</v>
      </c>
      <c r="L7" s="20">
        <f>SUM(I7:K7)</f>
        <v>0.8157894736842105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18071</v>
      </c>
      <c r="E8" s="18">
        <f>SUM(JAN:DEC!E8)</f>
        <v>0</v>
      </c>
      <c r="F8" s="18">
        <f>SUM(JAN:DEC!F8)</f>
        <v>0</v>
      </c>
      <c r="G8" s="18">
        <f>SUM(JAN:DEC!G8)</f>
        <v>16076</v>
      </c>
      <c r="H8" s="18">
        <f aca="true" t="shared" si="0" ref="H8:H15">E8+F8+G8</f>
        <v>16076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0.8896021249515799</v>
      </c>
      <c r="L8" s="20">
        <f aca="true" t="shared" si="2" ref="L8:L16">SUM(I8:K8)</f>
        <v>0.8896021249515799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9496</v>
      </c>
      <c r="E9" s="18">
        <f>SUM(JAN:DEC!E9)</f>
        <v>0</v>
      </c>
      <c r="F9" s="18">
        <f>SUM(JAN:DEC!F9)</f>
        <v>0</v>
      </c>
      <c r="G9" s="18">
        <f>SUM(JAN:DEC!G9)</f>
        <v>8791</v>
      </c>
      <c r="H9" s="18">
        <f t="shared" si="0"/>
        <v>8791</v>
      </c>
      <c r="I9" s="21">
        <f t="shared" si="1"/>
        <v>0</v>
      </c>
      <c r="J9" s="21">
        <f t="shared" si="1"/>
        <v>0</v>
      </c>
      <c r="K9" s="21">
        <f t="shared" si="1"/>
        <v>0.9257582139848357</v>
      </c>
      <c r="L9" s="20">
        <f t="shared" si="2"/>
        <v>0.9257582139848357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15055</v>
      </c>
      <c r="E10" s="18">
        <f>SUM(JAN:DEC!E10)</f>
        <v>0</v>
      </c>
      <c r="F10" s="18">
        <f>SUM(JAN:DEC!F10)</f>
        <v>1</v>
      </c>
      <c r="G10" s="18">
        <f>SUM(JAN:DEC!G10)</f>
        <v>7846</v>
      </c>
      <c r="H10" s="18">
        <f t="shared" si="0"/>
        <v>7847</v>
      </c>
      <c r="I10" s="21">
        <f t="shared" si="1"/>
        <v>0</v>
      </c>
      <c r="J10" s="21">
        <f t="shared" si="1"/>
        <v>6.642311524410495E-05</v>
      </c>
      <c r="K10" s="21">
        <f t="shared" si="1"/>
        <v>0.5211557622052474</v>
      </c>
      <c r="L10" s="20">
        <f t="shared" si="2"/>
        <v>0.5212221853204915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4841</v>
      </c>
      <c r="E11" s="18">
        <f>SUM(JAN:DEC!E11)</f>
        <v>0</v>
      </c>
      <c r="F11" s="18">
        <f>SUM(JAN:DEC!F11)</f>
        <v>0</v>
      </c>
      <c r="G11" s="18">
        <f>SUM(JAN:DEC!G11)</f>
        <v>4128</v>
      </c>
      <c r="H11" s="18">
        <f t="shared" si="0"/>
        <v>4128</v>
      </c>
      <c r="I11" s="21">
        <f t="shared" si="1"/>
        <v>0</v>
      </c>
      <c r="J11" s="21">
        <f t="shared" si="1"/>
        <v>0</v>
      </c>
      <c r="K11" s="21">
        <f t="shared" si="1"/>
        <v>0.8527163809130345</v>
      </c>
      <c r="L11" s="20">
        <f t="shared" si="2"/>
        <v>0.8527163809130345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1738</v>
      </c>
      <c r="E12" s="18">
        <f>SUM(JAN:DEC!E12)</f>
        <v>0</v>
      </c>
      <c r="F12" s="18">
        <f>SUM(JAN:DEC!F12)</f>
        <v>0</v>
      </c>
      <c r="G12" s="18">
        <f>SUM(JAN:DEC!G12)</f>
        <v>1633</v>
      </c>
      <c r="H12" s="18">
        <f t="shared" si="0"/>
        <v>1633</v>
      </c>
      <c r="I12" s="21">
        <f t="shared" si="1"/>
        <v>0</v>
      </c>
      <c r="J12" s="21">
        <f t="shared" si="1"/>
        <v>0</v>
      </c>
      <c r="K12" s="21">
        <f t="shared" si="1"/>
        <v>0.9395857307249712</v>
      </c>
      <c r="L12" s="20">
        <f t="shared" si="2"/>
        <v>0.9395857307249712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949</v>
      </c>
      <c r="E13" s="18">
        <f>SUM(JAN:DEC!E13)</f>
        <v>0</v>
      </c>
      <c r="F13" s="18">
        <f>SUM(JAN:DEC!F13)</f>
        <v>0</v>
      </c>
      <c r="G13" s="18">
        <f>SUM(JAN:DEC!G13)</f>
        <v>685</v>
      </c>
      <c r="H13" s="18">
        <f t="shared" si="0"/>
        <v>685</v>
      </c>
      <c r="I13" s="21">
        <f t="shared" si="1"/>
        <v>0</v>
      </c>
      <c r="J13" s="21">
        <f t="shared" si="1"/>
        <v>0</v>
      </c>
      <c r="K13" s="21">
        <f t="shared" si="1"/>
        <v>0.7218124341412012</v>
      </c>
      <c r="L13" s="20">
        <f t="shared" si="2"/>
        <v>0.7218124341412012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7471</v>
      </c>
      <c r="E14" s="18">
        <f>SUM(JAN:DEC!E14)</f>
        <v>0</v>
      </c>
      <c r="F14" s="18">
        <f>SUM(JAN:DEC!F14)</f>
        <v>1</v>
      </c>
      <c r="G14" s="18">
        <f>SUM(JAN:DEC!G14)</f>
        <v>5539</v>
      </c>
      <c r="H14" s="18">
        <f t="shared" si="0"/>
        <v>5540</v>
      </c>
      <c r="I14" s="21">
        <f t="shared" si="1"/>
        <v>0</v>
      </c>
      <c r="J14" s="21">
        <f t="shared" si="1"/>
        <v>0.0001338508901084192</v>
      </c>
      <c r="K14" s="21">
        <f t="shared" si="1"/>
        <v>0.7414000803105341</v>
      </c>
      <c r="L14" s="20">
        <f t="shared" si="2"/>
        <v>0.7415339312006425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2187</v>
      </c>
      <c r="E15" s="18">
        <f>SUM(JAN:DEC!E15)</f>
        <v>0</v>
      </c>
      <c r="F15" s="18">
        <f>SUM(JAN:DEC!F15)</f>
        <v>1</v>
      </c>
      <c r="G15" s="18">
        <f>SUM(JAN:DEC!G15)</f>
        <v>1689</v>
      </c>
      <c r="H15" s="18">
        <f t="shared" si="0"/>
        <v>1690</v>
      </c>
      <c r="I15" s="21">
        <f t="shared" si="1"/>
        <v>0</v>
      </c>
      <c r="J15" s="21">
        <f t="shared" si="1"/>
        <v>0.0004572473708276177</v>
      </c>
      <c r="K15" s="21">
        <f t="shared" si="1"/>
        <v>0.7722908093278463</v>
      </c>
      <c r="L15" s="20">
        <f t="shared" si="2"/>
        <v>0.772748056698674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59846</v>
      </c>
      <c r="E16" s="13">
        <f>SUM(E7:E15)</f>
        <v>0</v>
      </c>
      <c r="F16" s="13">
        <f>SUM(F7:F15)</f>
        <v>3</v>
      </c>
      <c r="G16" s="13">
        <f>SUM(G7:G15)</f>
        <v>46418</v>
      </c>
      <c r="H16" s="13">
        <f>SUM(H7:H15)</f>
        <v>46421</v>
      </c>
      <c r="I16" s="14">
        <f>IF($D16&gt;0,E16/$D16,0)</f>
        <v>0</v>
      </c>
      <c r="J16" s="14">
        <f>IF($D16&gt;0,F16/$D16,0)</f>
        <v>5.012866356982923E-05</v>
      </c>
      <c r="K16" s="14">
        <f>IF($D16&gt;0,G16/$D16,0)</f>
        <v>0.7756241018614444</v>
      </c>
      <c r="L16" s="15">
        <f t="shared" si="2"/>
        <v>0.7756742305250142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3741</v>
      </c>
      <c r="E18" s="18">
        <f>SUM(JAN:DEC!E18)</f>
        <v>2155</v>
      </c>
      <c r="F18" s="18">
        <f>SUM(JAN:DEC!F18)</f>
        <v>337</v>
      </c>
      <c r="G18" s="18">
        <f>SUM(JAN:DEC!G18)</f>
        <v>989</v>
      </c>
      <c r="H18" s="18">
        <f>SUM(JAN:DEC!H18)</f>
        <v>989</v>
      </c>
      <c r="I18" s="21">
        <f aca="true" t="shared" si="3" ref="I18:K25">IF($D18&gt;0,E18/$D18,0)</f>
        <v>0.5760491847099706</v>
      </c>
      <c r="J18" s="21">
        <f t="shared" si="3"/>
        <v>0.0900828655439722</v>
      </c>
      <c r="K18" s="21">
        <f t="shared" si="3"/>
        <v>0.26436781609195403</v>
      </c>
      <c r="L18" s="20">
        <f aca="true" t="shared" si="4" ref="L18:L24">SUM(I18:K18)</f>
        <v>0.9304998663458968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31139</v>
      </c>
      <c r="E19" s="18">
        <f>SUM(JAN:DEC!E19)</f>
        <v>10501</v>
      </c>
      <c r="F19" s="18">
        <f>SUM(JAN:DEC!F19)</f>
        <v>33</v>
      </c>
      <c r="G19" s="18">
        <f>SUM(JAN:DEC!G19)</f>
        <v>9327</v>
      </c>
      <c r="H19" s="18">
        <f>SUM(JAN:DEC!H19)</f>
        <v>9327</v>
      </c>
      <c r="I19" s="21">
        <f t="shared" si="3"/>
        <v>0.3372298403930762</v>
      </c>
      <c r="J19" s="21">
        <f t="shared" si="3"/>
        <v>0.001059764282732265</v>
      </c>
      <c r="K19" s="21">
        <f t="shared" si="3"/>
        <v>0.2995279231831465</v>
      </c>
      <c r="L19" s="20">
        <f t="shared" si="4"/>
        <v>0.637817527858955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12308</v>
      </c>
      <c r="E20" s="18">
        <f>SUM(JAN:DEC!E20)</f>
        <v>5505</v>
      </c>
      <c r="F20" s="18">
        <f>SUM(JAN:DEC!F20)</f>
        <v>0</v>
      </c>
      <c r="G20" s="18">
        <f>SUM(JAN:DEC!G20)</f>
        <v>2550</v>
      </c>
      <c r="H20" s="18">
        <f>SUM(JAN:DEC!H20)</f>
        <v>2550</v>
      </c>
      <c r="I20" s="21">
        <f t="shared" si="3"/>
        <v>0.4472700682482938</v>
      </c>
      <c r="J20" s="21">
        <f t="shared" si="3"/>
        <v>0</v>
      </c>
      <c r="K20" s="21">
        <f t="shared" si="3"/>
        <v>0.20718232044198895</v>
      </c>
      <c r="L20" s="20">
        <f t="shared" si="4"/>
        <v>0.6544523886902828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11</v>
      </c>
      <c r="E21" s="18">
        <f>SUM(JAN:DEC!E21)</f>
        <v>0</v>
      </c>
      <c r="F21" s="18">
        <f>SUM(JAN:DEC!F21)</f>
        <v>0</v>
      </c>
      <c r="G21" s="18">
        <f>SUM(JAN:DEC!G21)</f>
        <v>1</v>
      </c>
      <c r="H21" s="18">
        <f>SUM(JAN:DEC!H21)</f>
        <v>1</v>
      </c>
      <c r="I21" s="21">
        <f t="shared" si="3"/>
        <v>0</v>
      </c>
      <c r="J21" s="21">
        <f t="shared" si="3"/>
        <v>0</v>
      </c>
      <c r="K21" s="21">
        <f t="shared" si="3"/>
        <v>0.09090909090909091</v>
      </c>
      <c r="L21" s="20">
        <f t="shared" si="4"/>
        <v>0.09090909090909091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100</v>
      </c>
      <c r="E22" s="18">
        <f>SUM(JAN:DEC!E22)</f>
        <v>42</v>
      </c>
      <c r="F22" s="18">
        <f>SUM(JAN:DEC!F22)</f>
        <v>0</v>
      </c>
      <c r="G22" s="18">
        <f>SUM(JAN:DEC!G22)</f>
        <v>18</v>
      </c>
      <c r="H22" s="18">
        <f>SUM(JAN:DEC!H22)</f>
        <v>18</v>
      </c>
      <c r="I22" s="21">
        <f t="shared" si="3"/>
        <v>0.42</v>
      </c>
      <c r="J22" s="21">
        <f t="shared" si="3"/>
        <v>0</v>
      </c>
      <c r="K22" s="21">
        <f t="shared" si="3"/>
        <v>0.18</v>
      </c>
      <c r="L22" s="20">
        <f t="shared" si="4"/>
        <v>0.6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675</v>
      </c>
      <c r="E23" s="18">
        <f>SUM(JAN:DEC!E23)</f>
        <v>39</v>
      </c>
      <c r="F23" s="18">
        <f>SUM(JAN:DEC!F23)</f>
        <v>0</v>
      </c>
      <c r="G23" s="18">
        <f>SUM(JAN:DEC!G23)</f>
        <v>6</v>
      </c>
      <c r="H23" s="18">
        <f>SUM(JAN:DEC!H23)</f>
        <v>6</v>
      </c>
      <c r="I23" s="21">
        <f t="shared" si="3"/>
        <v>0.057777777777777775</v>
      </c>
      <c r="J23" s="21">
        <f t="shared" si="3"/>
        <v>0</v>
      </c>
      <c r="K23" s="21">
        <f t="shared" si="3"/>
        <v>0.008888888888888889</v>
      </c>
      <c r="L23" s="20">
        <f t="shared" si="4"/>
        <v>0.06666666666666667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13938</v>
      </c>
      <c r="E24" s="18">
        <f>SUM(JAN:DEC!E24)</f>
        <v>7212</v>
      </c>
      <c r="F24" s="18">
        <f>SUM(JAN:DEC!F24)</f>
        <v>468</v>
      </c>
      <c r="G24" s="18">
        <f>SUM(JAN:DEC!G24)</f>
        <v>2640</v>
      </c>
      <c r="H24" s="18">
        <f>SUM(JAN:DEC!H24)</f>
        <v>2640</v>
      </c>
      <c r="I24" s="21">
        <f t="shared" si="3"/>
        <v>0.5174343521308653</v>
      </c>
      <c r="J24" s="21">
        <f t="shared" si="3"/>
        <v>0.03357727077055531</v>
      </c>
      <c r="K24" s="21">
        <f t="shared" si="3"/>
        <v>0.1894102453723633</v>
      </c>
      <c r="L24" s="20">
        <f t="shared" si="4"/>
        <v>0.7404218682737839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61912</v>
      </c>
      <c r="E25" s="22">
        <f>SUM(E18:E24)</f>
        <v>25454</v>
      </c>
      <c r="F25" s="22">
        <f>SUM(F18:F24)</f>
        <v>838</v>
      </c>
      <c r="G25" s="22">
        <f>SUM(G18:G24)</f>
        <v>15531</v>
      </c>
      <c r="H25" s="22">
        <f>SUM(H18:H24)</f>
        <v>15531</v>
      </c>
      <c r="I25" s="23">
        <f>IF($D25&gt;0,E25/$D25,0)</f>
        <v>0.4111319291898178</v>
      </c>
      <c r="J25" s="23">
        <f t="shared" si="3"/>
        <v>0.013535340483266572</v>
      </c>
      <c r="K25" s="23">
        <f t="shared" si="3"/>
        <v>0.25085605375371495</v>
      </c>
      <c r="L25" s="23">
        <f>IF(G25&gt;0,H25/$D25,0)</f>
        <v>0.25085605375371495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13112</v>
      </c>
      <c r="E27" s="9">
        <f>SUM(JAN:DEC!E27)</f>
        <v>1451</v>
      </c>
      <c r="F27" s="9">
        <f>SUM(JAN:DEC!F27)</f>
        <v>4352</v>
      </c>
      <c r="G27" s="9">
        <f>SUM(JAN:DEC!G27)</f>
        <v>1080</v>
      </c>
      <c r="H27" s="9">
        <f>SUM(E27:G27)</f>
        <v>6883</v>
      </c>
      <c r="I27" s="25">
        <f>IF($D27&gt;0,E27/$D27,0)</f>
        <v>0.11066198901769371</v>
      </c>
      <c r="J27" s="25">
        <f>IF($D27&gt;0,F27/$D27,0)</f>
        <v>0.33190970103721784</v>
      </c>
      <c r="K27" s="25">
        <f>IF($D27&gt;0,G27/$D27,0)</f>
        <v>0.08236729713239781</v>
      </c>
      <c r="L27" s="25">
        <f>IF($D27&gt;0,H27/$D27,0)</f>
        <v>0.5249389871873094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134870</v>
      </c>
      <c r="E29" s="11">
        <f>E16+E25+E27</f>
        <v>26905</v>
      </c>
      <c r="F29" s="11">
        <f>F16+F25+F27</f>
        <v>5193</v>
      </c>
      <c r="G29" s="11">
        <f>G16+G25+G27</f>
        <v>63029</v>
      </c>
      <c r="H29" s="11">
        <f>SUM(E29:G29)</f>
        <v>95127</v>
      </c>
      <c r="I29" s="26">
        <f>IF($D29&gt;0,E29/$D29,0)</f>
        <v>0.19948839623340994</v>
      </c>
      <c r="J29" s="26">
        <f>IF($D29&gt;0,F29/$D29,0)</f>
        <v>0.03850374434640765</v>
      </c>
      <c r="K29" s="26">
        <f>IF($D29&gt;0,G29/$D29,0)</f>
        <v>0.46733150441165566</v>
      </c>
      <c r="L29" s="26">
        <f>IF($D29&gt;0,H29/$D29,0)</f>
        <v>0.7053236449914733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February "&amp;yr</f>
        <v>Document Source Statistics February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March "&amp;yr</f>
        <v>Document Source Statistics March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April "&amp;yr</f>
        <v>Document Source Statistics April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May "&amp;yr</f>
        <v>Document Source Statistics May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June "&amp;yr</f>
        <v>Document Source Statistics June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July "&amp;yr</f>
        <v>Document Source Statistics July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August "&amp;yr</f>
        <v>Document Source Statistics August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September "&amp;yr</f>
        <v>Document Source Statistics September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16">SUM(G7)</f>
        <v>0</v>
      </c>
      <c r="I7" s="21">
        <f aca="true" t="shared" si="1" ref="I7:I16">IF($D7&gt;0,E7/$D7,0)</f>
        <v>0</v>
      </c>
      <c r="J7" s="21">
        <f aca="true" t="shared" si="2" ref="J7:J16">IF($D7&gt;0,F7/$D7,0)</f>
        <v>0</v>
      </c>
      <c r="K7" s="21">
        <f aca="true" t="shared" si="3" ref="K7:K16">IF($D7&gt;0,G7/$D7,0)</f>
        <v>0</v>
      </c>
      <c r="L7" s="20">
        <f aca="true" t="shared" si="4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t="shared" si="1"/>
        <v>0</v>
      </c>
      <c r="J8" s="21">
        <f t="shared" si="2"/>
        <v>0</v>
      </c>
      <c r="K8" s="21">
        <f t="shared" si="3"/>
        <v>0</v>
      </c>
      <c r="L8" s="20">
        <f t="shared" si="4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2020-01-27T18:12:34Z</cp:lastPrinted>
  <dcterms:created xsi:type="dcterms:W3CDTF">2009-01-14T12:53:02Z</dcterms:created>
  <dcterms:modified xsi:type="dcterms:W3CDTF">2020-02-20T12:22:08Z</dcterms:modified>
  <cp:category/>
  <cp:version/>
  <cp:contentType/>
  <cp:contentStatus/>
</cp:coreProperties>
</file>