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6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<sst xmlns="http://schemas.openxmlformats.org/spreadsheetml/2006/main" count="665" uniqueCount="52">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</sst>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"&amp;yr</f>
        <v>Document Source Statistics January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17864</v>
      </c>
      <c r="E8" s="18">
        <v>0</v>
      </c>
      <c r="F8" s="18">
        <v>0</v>
      </c>
      <c r="G8" s="18">
        <v>16618</v>
      </c>
      <c r="H8" s="18">
        <f aca="true" t="shared" si="0" ref="H8:H15">SUM(E8:G8)</f>
        <v>16618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0.9302507836990596</v>
      </c>
      <c r="L8" s="20">
        <f aca="true" t="shared" si="2" ref="L8:L24">SUM(I8:K8)</f>
        <v>0.9302507836990596</v>
      </c>
    </row>
    <row r="9" spans="1:12" ht="15" customHeight="1">
      <c r="A9" s="2" t="s">
        <v>9</v>
      </c>
      <c r="B9" s="2" t="s">
        <v>10</v>
      </c>
      <c r="C9" s="2"/>
      <c r="D9" s="18">
        <v>8560</v>
      </c>
      <c r="E9" s="18">
        <v>0</v>
      </c>
      <c r="F9" s="18">
        <v>0</v>
      </c>
      <c r="G9" s="18">
        <v>8117</v>
      </c>
      <c r="H9" s="18">
        <f t="shared" si="0"/>
        <v>8117</v>
      </c>
      <c r="I9" s="21">
        <f t="shared" si="1"/>
        <v>0</v>
      </c>
      <c r="J9" s="21">
        <f t="shared" si="1"/>
        <v>0</v>
      </c>
      <c r="K9" s="21">
        <f t="shared" si="1"/>
        <v>0.9482476635514019</v>
      </c>
      <c r="L9" s="20">
        <f t="shared" si="2"/>
        <v>0.9482476635514019</v>
      </c>
    </row>
    <row r="10" spans="1:12" ht="15" customHeight="1">
      <c r="A10" s="2" t="s">
        <v>11</v>
      </c>
      <c r="B10" s="2" t="s">
        <v>12</v>
      </c>
      <c r="C10" s="2"/>
      <c r="D10" s="18">
        <v>13066</v>
      </c>
      <c r="E10" s="18">
        <v>0</v>
      </c>
      <c r="F10" s="18">
        <v>0</v>
      </c>
      <c r="G10" s="18">
        <v>7800</v>
      </c>
      <c r="H10" s="18">
        <f t="shared" si="0"/>
        <v>7800</v>
      </c>
      <c r="I10" s="21">
        <f t="shared" si="1"/>
        <v>0</v>
      </c>
      <c r="J10" s="21">
        <f t="shared" si="1"/>
        <v>0</v>
      </c>
      <c r="K10" s="21">
        <f t="shared" si="1"/>
        <v>0.596969233124139</v>
      </c>
      <c r="L10" s="20">
        <f t="shared" si="2"/>
        <v>0.596969233124139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5154</v>
      </c>
      <c r="H11" s="18">
        <f t="shared" si="0"/>
        <v>5154</v>
      </c>
      <c r="I11" s="21">
        <f t="shared" si="1"/>
        <v>0</v>
      </c>
      <c r="J11" s="21">
        <f t="shared" si="1"/>
        <v>0</v>
      </c>
      <c r="K11" s="21">
        <f t="shared" si="1"/>
        <v>0.8804236419542193</v>
      </c>
      <c r="L11" s="20">
        <f t="shared" si="2"/>
        <v>0.8804236419542193</v>
      </c>
    </row>
    <row r="12" spans="1:12" ht="15" customHeight="1">
      <c r="A12" s="2" t="s">
        <v>15</v>
      </c>
      <c r="B12" s="2" t="s">
        <v>16</v>
      </c>
      <c r="C12" s="2"/>
      <c r="D12" s="18">
        <v>1795</v>
      </c>
      <c r="E12" s="18">
        <v>0</v>
      </c>
      <c r="F12" s="18">
        <v>0</v>
      </c>
      <c r="G12" s="18">
        <v>1610</v>
      </c>
      <c r="H12" s="18">
        <f t="shared" si="0"/>
        <v>1610</v>
      </c>
      <c r="I12" s="21">
        <f t="shared" si="1"/>
        <v>0</v>
      </c>
      <c r="J12" s="21">
        <f t="shared" si="1"/>
        <v>0</v>
      </c>
      <c r="K12" s="21">
        <f t="shared" si="1"/>
        <v>0.8969359331476323</v>
      </c>
      <c r="L12" s="20">
        <f t="shared" si="2"/>
        <v>0.8969359331476323</v>
      </c>
    </row>
    <row r="13" spans="1:12" ht="15" customHeight="1">
      <c r="A13" s="2" t="s">
        <v>17</v>
      </c>
      <c r="B13" s="2" t="s">
        <v>18</v>
      </c>
      <c r="C13" s="2"/>
      <c r="D13" s="18">
        <v>963</v>
      </c>
      <c r="E13" s="18">
        <v>0</v>
      </c>
      <c r="F13" s="18">
        <v>0</v>
      </c>
      <c r="G13" s="18">
        <v>718</v>
      </c>
      <c r="H13" s="18">
        <f t="shared" si="0"/>
        <v>718</v>
      </c>
      <c r="I13" s="21">
        <f t="shared" si="1"/>
        <v>0</v>
      </c>
      <c r="J13" s="21">
        <f t="shared" si="1"/>
        <v>0</v>
      </c>
      <c r="K13" s="21">
        <f t="shared" si="1"/>
        <v>0.7455867082035307</v>
      </c>
      <c r="L13" s="20">
        <f t="shared" si="2"/>
        <v>0.7455867082035307</v>
      </c>
    </row>
    <row r="14" spans="1:12" ht="15" customHeight="1">
      <c r="A14" s="2" t="s">
        <v>19</v>
      </c>
      <c r="B14" s="2" t="s">
        <v>20</v>
      </c>
      <c r="C14" s="2"/>
      <c r="D14" s="18">
        <v>6312</v>
      </c>
      <c r="E14" s="18">
        <v>0</v>
      </c>
      <c r="F14" s="18">
        <v>0</v>
      </c>
      <c r="G14" s="18">
        <v>4849</v>
      </c>
      <c r="H14" s="18">
        <f t="shared" si="0"/>
        <v>4849</v>
      </c>
      <c r="I14" s="21">
        <f t="shared" si="1"/>
        <v>0</v>
      </c>
      <c r="J14" s="21">
        <f t="shared" si="1"/>
        <v>0</v>
      </c>
      <c r="K14" s="21">
        <f t="shared" si="1"/>
        <v>0.7682192648922687</v>
      </c>
      <c r="L14" s="20">
        <f t="shared" si="2"/>
        <v>0.7682192648922687</v>
      </c>
    </row>
    <row r="15" spans="1:12" ht="15" customHeight="1">
      <c r="A15" s="2" t="s">
        <v>23</v>
      </c>
      <c r="B15" s="2" t="s">
        <v>24</v>
      </c>
      <c r="C15" s="2"/>
      <c r="D15" s="18">
        <v>3006</v>
      </c>
      <c r="E15" s="18">
        <v>0</v>
      </c>
      <c r="F15" s="18">
        <v>0</v>
      </c>
      <c r="G15" s="18">
        <v>2424</v>
      </c>
      <c r="H15" s="18">
        <f t="shared" si="0"/>
        <v>2424</v>
      </c>
      <c r="I15" s="21">
        <f t="shared" si="1"/>
        <v>0</v>
      </c>
      <c r="J15" s="21">
        <f t="shared" si="1"/>
        <v>0</v>
      </c>
      <c r="K15" s="21">
        <f t="shared" si="1"/>
        <v>0.8063872255489022</v>
      </c>
      <c r="L15" s="20">
        <f t="shared" si="2"/>
        <v>0.8063872255489022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57427</v>
      </c>
      <c r="E16" s="13">
        <f>SUM(E7:E15)</f>
        <v>0</v>
      </c>
      <c r="F16" s="13">
        <f>SUM(F7:F15)</f>
        <v>0</v>
      </c>
      <c r="G16" s="13">
        <f>SUM(G7:G15)</f>
        <v>47293</v>
      </c>
      <c r="H16" s="13">
        <f>SUM(G16)</f>
        <v>47293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0.8235324847197312</v>
      </c>
      <c r="L16" s="15">
        <f t="shared" si="2"/>
        <v>0.8235324847197312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2065</v>
      </c>
      <c r="E18" s="18">
        <v>1178</v>
      </c>
      <c r="F18" s="18">
        <v>1</v>
      </c>
      <c r="G18" s="18">
        <v>640</v>
      </c>
      <c r="H18" s="18">
        <f aca="true" t="shared" si="3" ref="H18:H24">SUM(E18:G18)</f>
        <v>1819</v>
      </c>
      <c r="I18" s="21">
        <f aca="true" t="shared" si="4" ref="I18:I24">IF($D18&gt;0,E18/$D18,0)</f>
        <v>0.5704600484261502</v>
      </c>
      <c r="J18" s="21">
        <f aca="true" t="shared" si="5" ref="J18:J25">IF($D18&gt;0,F18/$D18,0)</f>
        <v>0.00048426150121065375</v>
      </c>
      <c r="K18" s="21">
        <f aca="true" t="shared" si="6" ref="K18:K25">IF($D18&gt;0,G18/$D18,0)</f>
        <v>0.3099273607748184</v>
      </c>
      <c r="L18" s="20">
        <f t="shared" si="2"/>
        <v>0.8808716707021792</v>
      </c>
    </row>
    <row r="19" spans="1:12" ht="15" customHeight="1">
      <c r="A19" s="2" t="s">
        <v>25</v>
      </c>
      <c r="B19" s="2" t="s">
        <v>26</v>
      </c>
      <c r="C19" s="2"/>
      <c r="D19" s="18">
        <v>28172</v>
      </c>
      <c r="E19" s="18">
        <v>8861</v>
      </c>
      <c r="F19" s="18">
        <v>346</v>
      </c>
      <c r="G19" s="18">
        <v>9033</v>
      </c>
      <c r="H19" s="18">
        <f t="shared" si="3"/>
        <v>18240</v>
      </c>
      <c r="I19" s="21">
        <f t="shared" si="4"/>
        <v>0.3145321595910833</v>
      </c>
      <c r="J19" s="21">
        <f t="shared" si="5"/>
        <v>0.01228169813999716</v>
      </c>
      <c r="K19" s="21">
        <f t="shared" si="6"/>
        <v>0.3206375124236831</v>
      </c>
      <c r="L19" s="20">
        <f t="shared" si="2"/>
        <v>0.6474513701547636</v>
      </c>
    </row>
    <row r="20" spans="1:12" ht="15" customHeight="1">
      <c r="A20" s="2" t="s">
        <v>27</v>
      </c>
      <c r="B20" s="2" t="s">
        <v>28</v>
      </c>
      <c r="C20" s="2"/>
      <c r="D20" s="18">
        <v>11102</v>
      </c>
      <c r="E20" s="18">
        <v>5154</v>
      </c>
      <c r="F20" s="18">
        <v>22</v>
      </c>
      <c r="G20" s="18">
        <v>2736</v>
      </c>
      <c r="H20" s="18">
        <f t="shared" si="3"/>
        <v>7912</v>
      </c>
      <c r="I20" s="21">
        <f t="shared" si="4"/>
        <v>0.46424067735543145</v>
      </c>
      <c r="J20" s="21">
        <f t="shared" si="5"/>
        <v>0.0019816249324446046</v>
      </c>
      <c r="K20" s="21">
        <f t="shared" si="6"/>
        <v>0.24644208250765628</v>
      </c>
      <c r="L20" s="20">
        <f t="shared" si="2"/>
        <v>0.7126643847955323</v>
      </c>
    </row>
    <row r="21" spans="1:12" ht="15" customHeight="1">
      <c r="A21" s="2" t="s">
        <v>29</v>
      </c>
      <c r="B21" s="2" t="s">
        <v>30</v>
      </c>
      <c r="C21" s="2"/>
      <c r="D21" s="18">
        <v>12</v>
      </c>
      <c r="E21" s="18">
        <v>5</v>
      </c>
      <c r="F21" s="18">
        <v>0</v>
      </c>
      <c r="G21" s="18">
        <v>4</v>
      </c>
      <c r="H21" s="18">
        <f t="shared" si="3"/>
        <v>9</v>
      </c>
      <c r="I21" s="21">
        <f t="shared" si="4"/>
        <v>0.4166666666666667</v>
      </c>
      <c r="J21" s="21">
        <f t="shared" si="5"/>
        <v>0</v>
      </c>
      <c r="K21" s="21">
        <f t="shared" si="6"/>
        <v>0.3333333333333333</v>
      </c>
      <c r="L21" s="20">
        <f t="shared" si="2"/>
        <v>0.75</v>
      </c>
    </row>
    <row r="22" spans="1:12" ht="15" customHeight="1">
      <c r="A22" s="2" t="s">
        <v>31</v>
      </c>
      <c r="B22" s="2" t="s">
        <v>32</v>
      </c>
      <c r="C22" s="2"/>
      <c r="D22" s="18">
        <v>147</v>
      </c>
      <c r="E22" s="18">
        <v>75</v>
      </c>
      <c r="F22" s="18">
        <v>0</v>
      </c>
      <c r="G22" s="18">
        <v>39</v>
      </c>
      <c r="H22" s="18">
        <f t="shared" si="3"/>
        <v>114</v>
      </c>
      <c r="I22" s="21">
        <f t="shared" si="4"/>
        <v>0.5102040816326531</v>
      </c>
      <c r="J22" s="21">
        <f t="shared" si="5"/>
        <v>0</v>
      </c>
      <c r="K22" s="21">
        <f t="shared" si="6"/>
        <v>0.2653061224489796</v>
      </c>
      <c r="L22" s="20">
        <f t="shared" si="2"/>
        <v>0.7755102040816326</v>
      </c>
    </row>
    <row r="23" spans="1:12" ht="15" customHeight="1">
      <c r="A23" s="2" t="s">
        <v>33</v>
      </c>
      <c r="B23" s="2" t="s">
        <v>34</v>
      </c>
      <c r="C23" s="2"/>
      <c r="D23" s="18">
        <v>562</v>
      </c>
      <c r="E23" s="18">
        <v>39</v>
      </c>
      <c r="F23" s="18">
        <v>0</v>
      </c>
      <c r="G23" s="18">
        <v>19</v>
      </c>
      <c r="H23" s="18">
        <f t="shared" si="3"/>
        <v>58</v>
      </c>
      <c r="I23" s="21">
        <f t="shared" si="4"/>
        <v>0.0693950177935943</v>
      </c>
      <c r="J23" s="21">
        <f t="shared" si="5"/>
        <v>0</v>
      </c>
      <c r="K23" s="21">
        <f t="shared" si="6"/>
        <v>0.033807829181494664</v>
      </c>
      <c r="L23" s="20">
        <f t="shared" si="2"/>
        <v>0.10320284697508897</v>
      </c>
    </row>
    <row r="24" spans="1:12" ht="15" customHeight="1">
      <c r="A24" s="2" t="s">
        <v>35</v>
      </c>
      <c r="B24" s="2" t="s">
        <v>36</v>
      </c>
      <c r="C24" s="2"/>
      <c r="D24" s="18">
        <v>11711</v>
      </c>
      <c r="E24" s="18">
        <v>6181</v>
      </c>
      <c r="F24" s="18">
        <v>288</v>
      </c>
      <c r="G24" s="18">
        <v>2576</v>
      </c>
      <c r="H24" s="18">
        <f t="shared" si="3"/>
        <v>9045</v>
      </c>
      <c r="I24" s="21">
        <f t="shared" si="4"/>
        <v>0.5277943813508668</v>
      </c>
      <c r="J24" s="21">
        <f t="shared" si="5"/>
        <v>0.024592263683716163</v>
      </c>
      <c r="K24" s="21">
        <f t="shared" si="6"/>
        <v>0.2199641362821279</v>
      </c>
      <c r="L24" s="20">
        <f t="shared" si="2"/>
        <v>0.7723507813167108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53771</v>
      </c>
      <c r="E25" s="22">
        <f>SUM(E18:E24)</f>
        <v>21493</v>
      </c>
      <c r="F25" s="22">
        <f>SUM(F18:F24)</f>
        <v>657</v>
      </c>
      <c r="G25" s="22">
        <f>SUM(G18:G24)</f>
        <v>15047</v>
      </c>
      <c r="H25" s="22">
        <f>SUM(E25:G25)</f>
        <v>37197</v>
      </c>
      <c r="I25" s="23">
        <f>IF($D25&gt;0,E25/$D25,0)</f>
        <v>0.39971360026780234</v>
      </c>
      <c r="J25" s="23">
        <f t="shared" si="5"/>
        <v>0.012218482081419353</v>
      </c>
      <c r="K25" s="23">
        <f t="shared" si="6"/>
        <v>0.27983485521935614</v>
      </c>
      <c r="L25" s="23">
        <f>IF(G25&gt;0,H25/$D25,0)</f>
        <v>0.6917669375685779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10757</v>
      </c>
      <c r="E27" s="9">
        <v>1268</v>
      </c>
      <c r="F27" s="9">
        <v>3902</v>
      </c>
      <c r="G27" s="9">
        <v>931</v>
      </c>
      <c r="H27" s="18">
        <f>SUM(E27:G27)</f>
        <v>6101</v>
      </c>
      <c r="I27" s="25">
        <f>IF($D27&gt;0,E27/$D27,0)</f>
        <v>0.1178767314306963</v>
      </c>
      <c r="J27" s="25">
        <f>IF($D27&gt;0,F27/$D27,0)</f>
        <v>0.36274054104304176</v>
      </c>
      <c r="K27" s="25">
        <f>IF($D27&gt;0,G27/$D27,0)</f>
        <v>0.08654829413405224</v>
      </c>
      <c r="L27" s="25">
        <f>IF($D27&gt;0,H27/$D27,0)</f>
        <v>0.5671655666077903</v>
      </c>
    </row>
    <row r="28" spans="1:12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>
      <c r="A29" s="45" t="s">
        <v>49</v>
      </c>
      <c r="B29" s="46"/>
      <c r="C29" s="47"/>
      <c r="D29" s="11">
        <f>D16+D25+D27</f>
        <v>121955</v>
      </c>
      <c r="E29" s="11">
        <f>E16+E25+E27</f>
        <v>22761</v>
      </c>
      <c r="F29" s="11">
        <f>F16+F25+F27</f>
        <v>4559</v>
      </c>
      <c r="G29" s="11">
        <f>G16+G25+G27</f>
        <v>63271</v>
      </c>
      <c r="H29" s="11">
        <f>SUM(E29:G29)</f>
        <v>90591</v>
      </c>
      <c r="I29" s="26">
        <f>IF($D29&gt;0,E29/$D29,0)</f>
        <v>0.18663441433315567</v>
      </c>
      <c r="J29" s="26">
        <f>IF($D29&gt;0,F29/$D29,0)</f>
        <v>0.03738264113812472</v>
      </c>
      <c r="K29" s="26">
        <f>IF($D29&gt;0,G29/$D29,0)</f>
        <v>0.5188061170103727</v>
      </c>
      <c r="L29" s="26">
        <f>IF($D29&gt;0,H29/$D29,0)</f>
        <v>0.7428231724816531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October "&amp;yr</f>
        <v>Document Source Statistics October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November "&amp;yr</f>
        <v>Document Source Statistics November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December "&amp;yr</f>
        <v>Document Source Statistics December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28">
        <v>2022</v>
      </c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1, "&amp;yr&amp;" - December 31, "&amp;yr</f>
        <v>Document Source Statistics January 1, 2022 - December 31,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f>SUM(JAN:DEC!D7)</f>
        <v>61</v>
      </c>
      <c r="E7" s="18">
        <f>SUM(JAN:DEC!E7)</f>
        <v>10</v>
      </c>
      <c r="F7" s="18">
        <f>SUM(JAN:DEC!F7)</f>
        <v>0</v>
      </c>
      <c r="G7" s="18">
        <f>SUM(JAN:DEC!G7)</f>
        <v>40</v>
      </c>
      <c r="H7" s="18">
        <f>E7+F7+G7</f>
        <v>50</v>
      </c>
      <c r="I7" s="21">
        <f>IF($D7&gt;0,E7/$D7,0)</f>
        <v>0.16393442622950818</v>
      </c>
      <c r="J7" s="21">
        <f>IF($D7&gt;0,F7/$D7,0)</f>
        <v>0</v>
      </c>
      <c r="K7" s="21">
        <f>IF($D7&gt;0,G7/$D7,0)</f>
        <v>0.6557377049180327</v>
      </c>
      <c r="L7" s="20">
        <f>SUM(I7:K7)</f>
        <v>0.8196721311475409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130622</v>
      </c>
      <c r="E8" s="18">
        <f>SUM(JAN:DEC!E8)</f>
        <v>18872</v>
      </c>
      <c r="F8" s="18">
        <f>SUM(JAN:DEC!F8)</f>
        <v>0</v>
      </c>
      <c r="G8" s="18">
        <f>SUM(JAN:DEC!G8)</f>
        <v>119778</v>
      </c>
      <c r="H8" s="18">
        <f aca="true" t="shared" si="0" ref="H8:H15">E8+F8+G8</f>
        <v>138650</v>
      </c>
      <c r="I8" s="21">
        <f aca="true" t="shared" si="1" ref="I8:K15">IF($D8&gt;0,E8/$D8,0)</f>
        <v>0.1444779593024146</v>
      </c>
      <c r="J8" s="21">
        <f t="shared" si="1"/>
        <v>0</v>
      </c>
      <c r="K8" s="21">
        <f t="shared" si="1"/>
        <v>0.9169818254199139</v>
      </c>
      <c r="L8" s="20">
        <f aca="true" t="shared" si="2" ref="L8:L16">SUM(I8:K8)</f>
        <v>1.0614597847223286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55297</v>
      </c>
      <c r="E9" s="18">
        <f>SUM(JAN:DEC!E9)</f>
        <v>7626</v>
      </c>
      <c r="F9" s="18">
        <f>SUM(JAN:DEC!F9)</f>
        <v>0</v>
      </c>
      <c r="G9" s="18">
        <f>SUM(JAN:DEC!G9)</f>
        <v>52275</v>
      </c>
      <c r="H9" s="18">
        <f t="shared" si="0"/>
        <v>59901</v>
      </c>
      <c r="I9" s="21">
        <f t="shared" si="1"/>
        <v>0.13790983235980253</v>
      </c>
      <c r="J9" s="21">
        <f t="shared" si="1"/>
        <v>0</v>
      </c>
      <c r="K9" s="21">
        <f t="shared" si="1"/>
        <v>0.9453496573050979</v>
      </c>
      <c r="L9" s="20">
        <f t="shared" si="2"/>
        <v>1.0832594896649004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98238</v>
      </c>
      <c r="E10" s="18">
        <f>SUM(JAN:DEC!E10)</f>
        <v>9733</v>
      </c>
      <c r="F10" s="18">
        <f>SUM(JAN:DEC!F10)</f>
        <v>1</v>
      </c>
      <c r="G10" s="18">
        <f>SUM(JAN:DEC!G10)</f>
        <v>59348</v>
      </c>
      <c r="H10" s="18">
        <f t="shared" si="0"/>
        <v>69082</v>
      </c>
      <c r="I10" s="21">
        <f t="shared" si="1"/>
        <v>0.09907571408212708</v>
      </c>
      <c r="J10" s="21">
        <f t="shared" si="1"/>
        <v>1.0179360328996926E-05</v>
      </c>
      <c r="K10" s="21">
        <f t="shared" si="1"/>
        <v>0.6041246768053096</v>
      </c>
      <c r="L10" s="20">
        <f t="shared" si="2"/>
        <v>0.7032105702477657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42637</v>
      </c>
      <c r="E11" s="18">
        <f>SUM(JAN:DEC!E11)</f>
        <v>5968</v>
      </c>
      <c r="F11" s="18">
        <f>SUM(JAN:DEC!F11)</f>
        <v>0</v>
      </c>
      <c r="G11" s="18">
        <f>SUM(JAN:DEC!G11)</f>
        <v>37202</v>
      </c>
      <c r="H11" s="18">
        <f t="shared" si="0"/>
        <v>43170</v>
      </c>
      <c r="I11" s="21">
        <f t="shared" si="1"/>
        <v>0.13997232450688368</v>
      </c>
      <c r="J11" s="21">
        <f t="shared" si="1"/>
        <v>0</v>
      </c>
      <c r="K11" s="21">
        <f t="shared" si="1"/>
        <v>0.872528555010906</v>
      </c>
      <c r="L11" s="20">
        <f t="shared" si="2"/>
        <v>1.0125008795177897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14128</v>
      </c>
      <c r="E12" s="18">
        <f>SUM(JAN:DEC!E12)</f>
        <v>2163</v>
      </c>
      <c r="F12" s="18">
        <f>SUM(JAN:DEC!F12)</f>
        <v>0</v>
      </c>
      <c r="G12" s="18">
        <f>SUM(JAN:DEC!G12)</f>
        <v>13412</v>
      </c>
      <c r="H12" s="18">
        <f t="shared" si="0"/>
        <v>15575</v>
      </c>
      <c r="I12" s="21">
        <f t="shared" si="1"/>
        <v>0.15310022650056626</v>
      </c>
      <c r="J12" s="21">
        <f t="shared" si="1"/>
        <v>0</v>
      </c>
      <c r="K12" s="21">
        <f t="shared" si="1"/>
        <v>0.9493204983012458</v>
      </c>
      <c r="L12" s="20">
        <f t="shared" si="2"/>
        <v>1.102420724801812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7455</v>
      </c>
      <c r="E13" s="18">
        <f>SUM(JAN:DEC!E13)</f>
        <v>1008</v>
      </c>
      <c r="F13" s="18">
        <f>SUM(JAN:DEC!F13)</f>
        <v>0</v>
      </c>
      <c r="G13" s="18">
        <f>SUM(JAN:DEC!G13)</f>
        <v>5491</v>
      </c>
      <c r="H13" s="18">
        <f t="shared" si="0"/>
        <v>6499</v>
      </c>
      <c r="I13" s="21">
        <f t="shared" si="1"/>
        <v>0.1352112676056338</v>
      </c>
      <c r="J13" s="21">
        <f t="shared" si="1"/>
        <v>0</v>
      </c>
      <c r="K13" s="21">
        <f t="shared" si="1"/>
        <v>0.7365526492287056</v>
      </c>
      <c r="L13" s="20">
        <f t="shared" si="2"/>
        <v>0.8717639168343394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47000</v>
      </c>
      <c r="E14" s="18">
        <f>SUM(JAN:DEC!E14)</f>
        <v>5282</v>
      </c>
      <c r="F14" s="18">
        <f>SUM(JAN:DEC!F14)</f>
        <v>0</v>
      </c>
      <c r="G14" s="18">
        <f>SUM(JAN:DEC!G14)</f>
        <v>35315</v>
      </c>
      <c r="H14" s="18">
        <f t="shared" si="0"/>
        <v>40597</v>
      </c>
      <c r="I14" s="21">
        <f t="shared" si="1"/>
        <v>0.11238297872340426</v>
      </c>
      <c r="J14" s="21">
        <f t="shared" si="1"/>
        <v>0</v>
      </c>
      <c r="K14" s="21">
        <f t="shared" si="1"/>
        <v>0.7513829787234042</v>
      </c>
      <c r="L14" s="20">
        <f t="shared" si="2"/>
        <v>0.8637659574468085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19442</v>
      </c>
      <c r="E15" s="18">
        <f>SUM(JAN:DEC!E15)</f>
        <v>2725</v>
      </c>
      <c r="F15" s="18">
        <f>SUM(JAN:DEC!F15)</f>
        <v>0</v>
      </c>
      <c r="G15" s="18">
        <f>SUM(JAN:DEC!G15)</f>
        <v>15404</v>
      </c>
      <c r="H15" s="18">
        <f t="shared" si="0"/>
        <v>18129</v>
      </c>
      <c r="I15" s="21">
        <f t="shared" si="1"/>
        <v>0.14016047731714845</v>
      </c>
      <c r="J15" s="21">
        <f t="shared" si="1"/>
        <v>0</v>
      </c>
      <c r="K15" s="21">
        <f t="shared" si="1"/>
        <v>0.7923053183828824</v>
      </c>
      <c r="L15" s="20">
        <f t="shared" si="2"/>
        <v>0.9324657957000309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414880</v>
      </c>
      <c r="E16" s="13">
        <f>SUM(E7:E15)</f>
        <v>53387</v>
      </c>
      <c r="F16" s="13">
        <f>SUM(F7:F15)</f>
        <v>1</v>
      </c>
      <c r="G16" s="13">
        <f>SUM(G7:G15)</f>
        <v>338265</v>
      </c>
      <c r="H16" s="13">
        <f>SUM(H7:H15)</f>
        <v>391653</v>
      </c>
      <c r="I16" s="14">
        <f>IF($D16&gt;0,E16/$D16,0)</f>
        <v>0.1286805823370613</v>
      </c>
      <c r="J16" s="14">
        <f>IF($D16&gt;0,F16/$D16,0)</f>
        <v>2.4103355187042036E-06</v>
      </c>
      <c r="K16" s="14">
        <f>IF($D16&gt;0,G16/$D16,0)</f>
        <v>0.8153321442344774</v>
      </c>
      <c r="L16" s="15">
        <f t="shared" si="2"/>
        <v>0.9440151369070574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16926</v>
      </c>
      <c r="E18" s="18">
        <f>SUM(JAN:DEC!E18)</f>
        <v>8916</v>
      </c>
      <c r="F18" s="18">
        <f>SUM(JAN:DEC!F18)</f>
        <v>23</v>
      </c>
      <c r="G18" s="18">
        <f>SUM(JAN:DEC!G18)</f>
        <v>5480</v>
      </c>
      <c r="H18" s="18">
        <f>SUM(JAN:DEC!H18)</f>
        <v>14419</v>
      </c>
      <c r="I18" s="21">
        <f aca="true" t="shared" si="3" ref="I18:K25">IF($D18&gt;0,E18/$D18,0)</f>
        <v>0.5267635590216235</v>
      </c>
      <c r="J18" s="21">
        <f t="shared" si="3"/>
        <v>0.001358856197565875</v>
      </c>
      <c r="K18" s="21">
        <f t="shared" si="3"/>
        <v>0.3237622592461302</v>
      </c>
      <c r="L18" s="20">
        <f aca="true" t="shared" si="4" ref="L18:L24">SUM(I18:K18)</f>
        <v>0.8518846744653197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200398</v>
      </c>
      <c r="E19" s="18">
        <f>SUM(JAN:DEC!E19)</f>
        <v>64861</v>
      </c>
      <c r="F19" s="18">
        <f>SUM(JAN:DEC!F19)</f>
        <v>2245</v>
      </c>
      <c r="G19" s="18">
        <f>SUM(JAN:DEC!G19)</f>
        <v>63701</v>
      </c>
      <c r="H19" s="18">
        <f>SUM(JAN:DEC!H19)</f>
        <v>130807</v>
      </c>
      <c r="I19" s="21">
        <f t="shared" si="3"/>
        <v>0.32366091477958864</v>
      </c>
      <c r="J19" s="21">
        <f t="shared" si="3"/>
        <v>0.01120270661383846</v>
      </c>
      <c r="K19" s="21">
        <f t="shared" si="3"/>
        <v>0.31787243385662534</v>
      </c>
      <c r="L19" s="20">
        <f t="shared" si="4"/>
        <v>0.6527360552500525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75524</v>
      </c>
      <c r="E20" s="18">
        <f>SUM(JAN:DEC!E20)</f>
        <v>28969</v>
      </c>
      <c r="F20" s="18">
        <f>SUM(JAN:DEC!F20)</f>
        <v>695</v>
      </c>
      <c r="G20" s="18">
        <f>SUM(JAN:DEC!G20)</f>
        <v>18545</v>
      </c>
      <c r="H20" s="18">
        <f>SUM(JAN:DEC!H20)</f>
        <v>48209</v>
      </c>
      <c r="I20" s="21">
        <f t="shared" si="3"/>
        <v>0.38357343361050794</v>
      </c>
      <c r="J20" s="21">
        <f t="shared" si="3"/>
        <v>0.009202372755680314</v>
      </c>
      <c r="K20" s="21">
        <f t="shared" si="3"/>
        <v>0.24555108309941212</v>
      </c>
      <c r="L20" s="20">
        <f t="shared" si="4"/>
        <v>0.6383268894656003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143</v>
      </c>
      <c r="E21" s="18">
        <f>SUM(JAN:DEC!E21)</f>
        <v>76</v>
      </c>
      <c r="F21" s="18">
        <f>SUM(JAN:DEC!F21)</f>
        <v>35</v>
      </c>
      <c r="G21" s="18">
        <f>SUM(JAN:DEC!G21)</f>
        <v>32</v>
      </c>
      <c r="H21" s="18">
        <f>SUM(JAN:DEC!H21)</f>
        <v>143</v>
      </c>
      <c r="I21" s="21">
        <f t="shared" si="3"/>
        <v>0.5314685314685315</v>
      </c>
      <c r="J21" s="21">
        <f t="shared" si="3"/>
        <v>0.24475524475524477</v>
      </c>
      <c r="K21" s="21">
        <f t="shared" si="3"/>
        <v>0.22377622377622378</v>
      </c>
      <c r="L21" s="20">
        <f t="shared" si="4"/>
        <v>1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1091</v>
      </c>
      <c r="E22" s="18">
        <f>SUM(JAN:DEC!E22)</f>
        <v>385</v>
      </c>
      <c r="F22" s="18">
        <f>SUM(JAN:DEC!F22)</f>
        <v>0</v>
      </c>
      <c r="G22" s="18">
        <f>SUM(JAN:DEC!G22)</f>
        <v>279</v>
      </c>
      <c r="H22" s="18">
        <f>SUM(JAN:DEC!H22)</f>
        <v>664</v>
      </c>
      <c r="I22" s="21">
        <f t="shared" si="3"/>
        <v>0.3528872593950504</v>
      </c>
      <c r="J22" s="21">
        <f t="shared" si="3"/>
        <v>0</v>
      </c>
      <c r="K22" s="21">
        <f t="shared" si="3"/>
        <v>0.25572868927589365</v>
      </c>
      <c r="L22" s="20">
        <f t="shared" si="4"/>
        <v>0.608615948670944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4638</v>
      </c>
      <c r="E23" s="18">
        <f>SUM(JAN:DEC!E23)</f>
        <v>586</v>
      </c>
      <c r="F23" s="18">
        <f>SUM(JAN:DEC!F23)</f>
        <v>0</v>
      </c>
      <c r="G23" s="18">
        <f>SUM(JAN:DEC!G23)</f>
        <v>1871</v>
      </c>
      <c r="H23" s="18">
        <f>SUM(JAN:DEC!H23)</f>
        <v>2457</v>
      </c>
      <c r="I23" s="21">
        <f t="shared" si="3"/>
        <v>0.12634756360500216</v>
      </c>
      <c r="J23" s="21">
        <f t="shared" si="3"/>
        <v>0</v>
      </c>
      <c r="K23" s="21">
        <f t="shared" si="3"/>
        <v>0.40340664079344546</v>
      </c>
      <c r="L23" s="20">
        <f t="shared" si="4"/>
        <v>0.5297542043984476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81705</v>
      </c>
      <c r="E24" s="18">
        <f>SUM(JAN:DEC!E24)</f>
        <v>37516</v>
      </c>
      <c r="F24" s="18">
        <f>SUM(JAN:DEC!F24)</f>
        <v>2228</v>
      </c>
      <c r="G24" s="18">
        <f>SUM(JAN:DEC!G24)</f>
        <v>18719</v>
      </c>
      <c r="H24" s="18">
        <f>SUM(JAN:DEC!H24)</f>
        <v>58463</v>
      </c>
      <c r="I24" s="21">
        <f t="shared" si="3"/>
        <v>0.45916406584664343</v>
      </c>
      <c r="J24" s="21">
        <f t="shared" si="3"/>
        <v>0.027268832996756625</v>
      </c>
      <c r="K24" s="21">
        <f t="shared" si="3"/>
        <v>0.22910470595434795</v>
      </c>
      <c r="L24" s="20">
        <f t="shared" si="4"/>
        <v>0.715537604797748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380425</v>
      </c>
      <c r="E25" s="22">
        <f>SUM(E18:E24)</f>
        <v>141309</v>
      </c>
      <c r="F25" s="22">
        <f>SUM(F18:F24)</f>
        <v>5226</v>
      </c>
      <c r="G25" s="22">
        <f>SUM(G18:G24)</f>
        <v>108627</v>
      </c>
      <c r="H25" s="22">
        <f>SUM(H18:H24)</f>
        <v>255162</v>
      </c>
      <c r="I25" s="23">
        <f>IF($D25&gt;0,E25/$D25,0)</f>
        <v>0.3714503515804692</v>
      </c>
      <c r="J25" s="23">
        <f t="shared" si="3"/>
        <v>0.01373726752973648</v>
      </c>
      <c r="K25" s="23">
        <f t="shared" si="3"/>
        <v>0.2855411710586844</v>
      </c>
      <c r="L25" s="23">
        <f>IF(G25&gt;0,H25/$D25,0)</f>
        <v>0.6707287901688901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79945</v>
      </c>
      <c r="E27" s="9">
        <f>SUM(JAN:DEC!E27)</f>
        <v>8923</v>
      </c>
      <c r="F27" s="9">
        <f>SUM(JAN:DEC!F27)</f>
        <v>31609</v>
      </c>
      <c r="G27" s="9">
        <f>SUM(JAN:DEC!G27)</f>
        <v>7302</v>
      </c>
      <c r="H27" s="9">
        <f>SUM(E27:G27)</f>
        <v>47834</v>
      </c>
      <c r="I27" s="25">
        <f>IF($D27&gt;0,E27/$D27,0)</f>
        <v>0.11161423478641566</v>
      </c>
      <c r="J27" s="25">
        <f>IF($D27&gt;0,F27/$D27,0)</f>
        <v>0.3953843267246232</v>
      </c>
      <c r="K27" s="25">
        <f>IF($D27&gt;0,G27/$D27,0)</f>
        <v>0.09133779473387954</v>
      </c>
      <c r="L27" s="25">
        <f>IF($D27&gt;0,H27/$D27,0)</f>
        <v>0.5983363562449184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875250</v>
      </c>
      <c r="E29" s="11">
        <f>E16+E25+E27</f>
        <v>203619</v>
      </c>
      <c r="F29" s="11">
        <f>F16+F25+F27</f>
        <v>36836</v>
      </c>
      <c r="G29" s="11">
        <f>G16+G25+G27</f>
        <v>454194</v>
      </c>
      <c r="H29" s="11">
        <f>SUM(E29:G29)</f>
        <v>694649</v>
      </c>
      <c r="I29" s="26">
        <f>IF($D29&gt;0,E29/$D29,0)</f>
        <v>0.23264095972579263</v>
      </c>
      <c r="J29" s="26">
        <f>IF($D29&gt;0,F29/$D29,0)</f>
        <v>0.04208626106826621</v>
      </c>
      <c r="K29" s="26">
        <f>IF($D29&gt;0,G29/$D29,0)</f>
        <v>0.5189305912596401</v>
      </c>
      <c r="L29" s="26">
        <f>IF($D29&gt;0,H29/$D29,0)</f>
        <v>0.7936578120536989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February "&amp;yr</f>
        <v>Document Source Statistics February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6</v>
      </c>
      <c r="H7" s="18">
        <f>SUM(E7:G7)</f>
        <v>6</v>
      </c>
      <c r="I7" s="21">
        <f>IF($D7&gt;0,E7/$D7,0)</f>
        <v>0</v>
      </c>
      <c r="J7" s="21">
        <f>IF($D7&gt;0,F7/$D7,0)</f>
        <v>0</v>
      </c>
      <c r="K7" s="21">
        <f>IF($D7&gt;0,G7/$D7,0)</f>
        <v>0.8571428571428571</v>
      </c>
      <c r="L7" s="20">
        <f>SUM(I7:K7)</f>
        <v>0.8571428571428571</v>
      </c>
    </row>
    <row r="8" spans="1:12" ht="15" customHeight="1">
      <c r="A8" s="2" t="s">
        <v>7</v>
      </c>
      <c r="B8" s="2" t="s">
        <v>8</v>
      </c>
      <c r="C8" s="2"/>
      <c r="D8" s="18">
        <v>17013</v>
      </c>
      <c r="E8" s="18">
        <v>0</v>
      </c>
      <c r="F8" s="18">
        <v>0</v>
      </c>
      <c r="G8" s="18">
        <v>15617</v>
      </c>
      <c r="H8" s="18">
        <f aca="true" t="shared" si="0" ref="H8:H15">SUM(E8:G8)</f>
        <v>15617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0.9179451008052666</v>
      </c>
      <c r="L8" s="20">
        <f aca="true" t="shared" si="2" ref="L8:L24">SUM(I8:K8)</f>
        <v>0.9179451008052666</v>
      </c>
    </row>
    <row r="9" spans="1:12" ht="15" customHeight="1">
      <c r="A9" s="2" t="s">
        <v>9</v>
      </c>
      <c r="B9" s="2" t="s">
        <v>10</v>
      </c>
      <c r="C9" s="2"/>
      <c r="D9" s="18">
        <v>7320</v>
      </c>
      <c r="E9" s="18">
        <v>0</v>
      </c>
      <c r="F9" s="18">
        <v>0</v>
      </c>
      <c r="G9" s="18">
        <v>6980</v>
      </c>
      <c r="H9" s="18">
        <f t="shared" si="0"/>
        <v>6980</v>
      </c>
      <c r="I9" s="21">
        <f t="shared" si="1"/>
        <v>0</v>
      </c>
      <c r="J9" s="21">
        <f t="shared" si="1"/>
        <v>0</v>
      </c>
      <c r="K9" s="21">
        <f t="shared" si="1"/>
        <v>0.953551912568306</v>
      </c>
      <c r="L9" s="20">
        <f t="shared" si="2"/>
        <v>0.953551912568306</v>
      </c>
    </row>
    <row r="10" spans="1:12" ht="15" customHeight="1">
      <c r="A10" s="2" t="s">
        <v>11</v>
      </c>
      <c r="B10" s="2" t="s">
        <v>12</v>
      </c>
      <c r="C10" s="2"/>
      <c r="D10" s="18">
        <v>13119</v>
      </c>
      <c r="E10" s="18">
        <v>0</v>
      </c>
      <c r="F10" s="18">
        <v>0</v>
      </c>
      <c r="G10" s="18">
        <v>8014</v>
      </c>
      <c r="H10" s="18">
        <f t="shared" si="0"/>
        <v>8014</v>
      </c>
      <c r="I10" s="21">
        <f t="shared" si="1"/>
        <v>0</v>
      </c>
      <c r="J10" s="21">
        <f t="shared" si="1"/>
        <v>0</v>
      </c>
      <c r="K10" s="21">
        <f t="shared" si="1"/>
        <v>0.6108697309246132</v>
      </c>
      <c r="L10" s="20">
        <f t="shared" si="2"/>
        <v>0.6108697309246132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5097</v>
      </c>
      <c r="H11" s="18">
        <f t="shared" si="0"/>
        <v>5097</v>
      </c>
      <c r="I11" s="21">
        <f t="shared" si="1"/>
        <v>0</v>
      </c>
      <c r="J11" s="21">
        <f t="shared" si="1"/>
        <v>0</v>
      </c>
      <c r="K11" s="21">
        <f t="shared" si="1"/>
        <v>0.8706867099419201</v>
      </c>
      <c r="L11" s="20">
        <f t="shared" si="2"/>
        <v>0.8706867099419201</v>
      </c>
    </row>
    <row r="12" spans="1:12" ht="15" customHeight="1">
      <c r="A12" s="2" t="s">
        <v>15</v>
      </c>
      <c r="B12" s="2" t="s">
        <v>16</v>
      </c>
      <c r="C12" s="2"/>
      <c r="D12" s="18">
        <v>1666</v>
      </c>
      <c r="E12" s="18">
        <v>0</v>
      </c>
      <c r="F12" s="18">
        <v>0</v>
      </c>
      <c r="G12" s="18">
        <v>1582</v>
      </c>
      <c r="H12" s="18">
        <f t="shared" si="0"/>
        <v>1582</v>
      </c>
      <c r="I12" s="21">
        <f t="shared" si="1"/>
        <v>0</v>
      </c>
      <c r="J12" s="21">
        <f t="shared" si="1"/>
        <v>0</v>
      </c>
      <c r="K12" s="21">
        <f t="shared" si="1"/>
        <v>0.9495798319327731</v>
      </c>
      <c r="L12" s="20">
        <f t="shared" si="2"/>
        <v>0.9495798319327731</v>
      </c>
    </row>
    <row r="13" spans="1:12" ht="15" customHeight="1">
      <c r="A13" s="2" t="s">
        <v>17</v>
      </c>
      <c r="B13" s="2" t="s">
        <v>18</v>
      </c>
      <c r="C13" s="2"/>
      <c r="D13" s="18">
        <v>1014</v>
      </c>
      <c r="E13" s="18">
        <v>0</v>
      </c>
      <c r="F13" s="18">
        <v>0</v>
      </c>
      <c r="G13" s="18">
        <v>753</v>
      </c>
      <c r="H13" s="18">
        <f t="shared" si="0"/>
        <v>753</v>
      </c>
      <c r="I13" s="21">
        <f t="shared" si="1"/>
        <v>0</v>
      </c>
      <c r="J13" s="21">
        <f t="shared" si="1"/>
        <v>0</v>
      </c>
      <c r="K13" s="21">
        <f t="shared" si="1"/>
        <v>0.742603550295858</v>
      </c>
      <c r="L13" s="20">
        <f t="shared" si="2"/>
        <v>0.742603550295858</v>
      </c>
    </row>
    <row r="14" spans="1:12" ht="15" customHeight="1">
      <c r="A14" s="2" t="s">
        <v>19</v>
      </c>
      <c r="B14" s="2" t="s">
        <v>20</v>
      </c>
      <c r="C14" s="2"/>
      <c r="D14" s="18">
        <v>6002</v>
      </c>
      <c r="E14" s="18">
        <v>0</v>
      </c>
      <c r="F14" s="18">
        <v>0</v>
      </c>
      <c r="G14" s="18">
        <v>4576</v>
      </c>
      <c r="H14" s="18">
        <f t="shared" si="0"/>
        <v>4576</v>
      </c>
      <c r="I14" s="21">
        <f t="shared" si="1"/>
        <v>0</v>
      </c>
      <c r="J14" s="21">
        <f t="shared" si="1"/>
        <v>0</v>
      </c>
      <c r="K14" s="21">
        <f t="shared" si="1"/>
        <v>0.7624125291569477</v>
      </c>
      <c r="L14" s="20">
        <f t="shared" si="2"/>
        <v>0.7624125291569477</v>
      </c>
    </row>
    <row r="15" spans="1:12" ht="15" customHeight="1">
      <c r="A15" s="2" t="s">
        <v>23</v>
      </c>
      <c r="B15" s="2" t="s">
        <v>24</v>
      </c>
      <c r="C15" s="2"/>
      <c r="D15" s="18">
        <v>2646</v>
      </c>
      <c r="E15" s="18">
        <v>0</v>
      </c>
      <c r="F15" s="18">
        <v>0</v>
      </c>
      <c r="G15" s="18">
        <v>2105</v>
      </c>
      <c r="H15" s="18">
        <f t="shared" si="0"/>
        <v>2105</v>
      </c>
      <c r="I15" s="21">
        <f t="shared" si="1"/>
        <v>0</v>
      </c>
      <c r="J15" s="21">
        <f t="shared" si="1"/>
        <v>0</v>
      </c>
      <c r="K15" s="21">
        <f t="shared" si="1"/>
        <v>0.7955404383975813</v>
      </c>
      <c r="L15" s="20">
        <f t="shared" si="2"/>
        <v>0.7955404383975813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54641</v>
      </c>
      <c r="E16" s="13">
        <f>SUM(E7:E15)</f>
        <v>0</v>
      </c>
      <c r="F16" s="13">
        <f>SUM(F7:F15)</f>
        <v>0</v>
      </c>
      <c r="G16" s="13">
        <f>SUM(G7:G15)</f>
        <v>44730</v>
      </c>
      <c r="H16" s="13">
        <f>SUM(G16)</f>
        <v>44730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0.8186160575392105</v>
      </c>
      <c r="L16" s="15">
        <f t="shared" si="2"/>
        <v>0.8186160575392105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2081</v>
      </c>
      <c r="E18" s="18">
        <v>1105</v>
      </c>
      <c r="F18" s="18">
        <v>0</v>
      </c>
      <c r="G18" s="18">
        <v>692</v>
      </c>
      <c r="H18" s="18">
        <f aca="true" t="shared" si="3" ref="H18:H24">SUM(E18:G18)</f>
        <v>1797</v>
      </c>
      <c r="I18" s="21">
        <f aca="true" t="shared" si="4" ref="I18:K25">IF($D18&gt;0,E18/$D18,0)</f>
        <v>0.5309947140797694</v>
      </c>
      <c r="J18" s="21">
        <f t="shared" si="4"/>
        <v>0</v>
      </c>
      <c r="K18" s="21">
        <f t="shared" si="4"/>
        <v>0.3325324363286881</v>
      </c>
      <c r="L18" s="20">
        <f t="shared" si="2"/>
        <v>0.8635271504084575</v>
      </c>
    </row>
    <row r="19" spans="1:12" ht="15" customHeight="1">
      <c r="A19" s="2" t="s">
        <v>25</v>
      </c>
      <c r="B19" s="2" t="s">
        <v>26</v>
      </c>
      <c r="C19" s="2"/>
      <c r="D19" s="18">
        <v>27359</v>
      </c>
      <c r="E19" s="18">
        <v>8696</v>
      </c>
      <c r="F19" s="18">
        <v>328</v>
      </c>
      <c r="G19" s="18">
        <v>8477</v>
      </c>
      <c r="H19" s="18">
        <f t="shared" si="3"/>
        <v>17501</v>
      </c>
      <c r="I19" s="21">
        <f t="shared" si="4"/>
        <v>0.3178478745568186</v>
      </c>
      <c r="J19" s="21">
        <f t="shared" si="4"/>
        <v>0.011988742278592054</v>
      </c>
      <c r="K19" s="21">
        <f t="shared" si="4"/>
        <v>0.30984319602324645</v>
      </c>
      <c r="L19" s="20">
        <f t="shared" si="2"/>
        <v>0.6396798128586572</v>
      </c>
    </row>
    <row r="20" spans="1:12" ht="15" customHeight="1">
      <c r="A20" s="2" t="s">
        <v>27</v>
      </c>
      <c r="B20" s="2" t="s">
        <v>28</v>
      </c>
      <c r="C20" s="2"/>
      <c r="D20" s="18">
        <v>10947</v>
      </c>
      <c r="E20" s="18">
        <v>4778</v>
      </c>
      <c r="F20" s="18">
        <v>45</v>
      </c>
      <c r="G20" s="18">
        <v>2460</v>
      </c>
      <c r="H20" s="18">
        <f t="shared" si="3"/>
        <v>7283</v>
      </c>
      <c r="I20" s="21">
        <f t="shared" si="4"/>
        <v>0.4364666118571298</v>
      </c>
      <c r="J20" s="21">
        <f t="shared" si="4"/>
        <v>0.004110715264456015</v>
      </c>
      <c r="K20" s="21">
        <f t="shared" si="4"/>
        <v>0.2247191011235955</v>
      </c>
      <c r="L20" s="20">
        <f t="shared" si="2"/>
        <v>0.6652964282451813</v>
      </c>
    </row>
    <row r="21" spans="1:12" ht="15" customHeight="1">
      <c r="A21" s="2" t="s">
        <v>29</v>
      </c>
      <c r="B21" s="2" t="s">
        <v>30</v>
      </c>
      <c r="C21" s="2"/>
      <c r="D21" s="18">
        <v>6</v>
      </c>
      <c r="E21" s="18">
        <v>5</v>
      </c>
      <c r="F21" s="18">
        <v>0</v>
      </c>
      <c r="G21" s="18">
        <v>0</v>
      </c>
      <c r="H21" s="18">
        <f t="shared" si="3"/>
        <v>5</v>
      </c>
      <c r="I21" s="21">
        <f t="shared" si="4"/>
        <v>0.8333333333333334</v>
      </c>
      <c r="J21" s="21">
        <f t="shared" si="4"/>
        <v>0</v>
      </c>
      <c r="K21" s="21">
        <f t="shared" si="4"/>
        <v>0</v>
      </c>
      <c r="L21" s="20">
        <f t="shared" si="2"/>
        <v>0.8333333333333334</v>
      </c>
    </row>
    <row r="22" spans="1:12" ht="15" customHeight="1">
      <c r="A22" s="2" t="s">
        <v>31</v>
      </c>
      <c r="B22" s="2" t="s">
        <v>32</v>
      </c>
      <c r="C22" s="2"/>
      <c r="D22" s="18">
        <v>270</v>
      </c>
      <c r="E22" s="18">
        <v>74</v>
      </c>
      <c r="F22" s="18">
        <v>0</v>
      </c>
      <c r="G22" s="18">
        <v>80</v>
      </c>
      <c r="H22" s="18">
        <f t="shared" si="3"/>
        <v>154</v>
      </c>
      <c r="I22" s="21">
        <f t="shared" si="4"/>
        <v>0.2740740740740741</v>
      </c>
      <c r="J22" s="21">
        <f t="shared" si="4"/>
        <v>0</v>
      </c>
      <c r="K22" s="21">
        <f t="shared" si="4"/>
        <v>0.2962962962962963</v>
      </c>
      <c r="L22" s="20">
        <f t="shared" si="2"/>
        <v>0.5703703703703704</v>
      </c>
    </row>
    <row r="23" spans="1:12" ht="15" customHeight="1">
      <c r="A23" s="2" t="s">
        <v>33</v>
      </c>
      <c r="B23" s="2" t="s">
        <v>34</v>
      </c>
      <c r="C23" s="2"/>
      <c r="D23" s="18">
        <v>676</v>
      </c>
      <c r="E23" s="18">
        <v>42</v>
      </c>
      <c r="F23" s="18">
        <v>0</v>
      </c>
      <c r="G23" s="18">
        <v>202</v>
      </c>
      <c r="H23" s="18">
        <f t="shared" si="3"/>
        <v>244</v>
      </c>
      <c r="I23" s="21">
        <f t="shared" si="4"/>
        <v>0.0621301775147929</v>
      </c>
      <c r="J23" s="21">
        <f t="shared" si="4"/>
        <v>0</v>
      </c>
      <c r="K23" s="21">
        <f t="shared" si="4"/>
        <v>0.2988165680473373</v>
      </c>
      <c r="L23" s="20">
        <f t="shared" si="2"/>
        <v>0.3609467455621302</v>
      </c>
    </row>
    <row r="24" spans="1:12" ht="15" customHeight="1">
      <c r="A24" s="2" t="s">
        <v>35</v>
      </c>
      <c r="B24" s="2" t="s">
        <v>36</v>
      </c>
      <c r="C24" s="2"/>
      <c r="D24" s="18">
        <v>11512</v>
      </c>
      <c r="E24" s="18">
        <v>6024</v>
      </c>
      <c r="F24" s="18">
        <v>342</v>
      </c>
      <c r="G24" s="18">
        <v>2573</v>
      </c>
      <c r="H24" s="18">
        <f t="shared" si="3"/>
        <v>8939</v>
      </c>
      <c r="I24" s="21">
        <f t="shared" si="4"/>
        <v>0.5232800555941626</v>
      </c>
      <c r="J24" s="21">
        <f t="shared" si="4"/>
        <v>0.02970813064628214</v>
      </c>
      <c r="K24" s="21">
        <f t="shared" si="4"/>
        <v>0.22350590687977762</v>
      </c>
      <c r="L24" s="20">
        <f t="shared" si="2"/>
        <v>0.7764940931202224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52851</v>
      </c>
      <c r="E25" s="22">
        <f>SUM(E18:E24)</f>
        <v>20724</v>
      </c>
      <c r="F25" s="22">
        <f>SUM(F18:F24)</f>
        <v>715</v>
      </c>
      <c r="G25" s="22">
        <f>SUM(G18:G24)</f>
        <v>14484</v>
      </c>
      <c r="H25" s="22">
        <f>SUM(E25:G25)</f>
        <v>35923</v>
      </c>
      <c r="I25" s="23">
        <f>IF($D25&gt;0,E25/$D25,0)</f>
        <v>0.3921212465232446</v>
      </c>
      <c r="J25" s="23">
        <f t="shared" si="4"/>
        <v>0.01352859926964485</v>
      </c>
      <c r="K25" s="23">
        <f t="shared" si="4"/>
        <v>0.27405347107907135</v>
      </c>
      <c r="L25" s="23">
        <f>IF(G25&gt;0,H25/$D25,0)</f>
        <v>0.6797033168719608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10168</v>
      </c>
      <c r="E27" s="9">
        <v>1252</v>
      </c>
      <c r="F27" s="9">
        <v>4082</v>
      </c>
      <c r="G27" s="9">
        <v>789</v>
      </c>
      <c r="H27" s="18">
        <f>SUM(E27:G27)</f>
        <v>6123</v>
      </c>
      <c r="I27" s="25">
        <f>IF($D27&gt;0,E27/$D27,0)</f>
        <v>0.12313139260424863</v>
      </c>
      <c r="J27" s="25">
        <f>IF($D27&gt;0,F27/$D27,0)</f>
        <v>0.4014555468135326</v>
      </c>
      <c r="K27" s="25">
        <f>IF($D27&gt;0,G27/$D27,0)</f>
        <v>0.0775963808025177</v>
      </c>
      <c r="L27" s="25">
        <f>IF($D27&gt;0,H27/$D27,0)</f>
        <v>0.602183320220299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117660</v>
      </c>
      <c r="E29" s="11">
        <f>E16+E25+E27</f>
        <v>21976</v>
      </c>
      <c r="F29" s="11">
        <f>F16+F25+F27</f>
        <v>4797</v>
      </c>
      <c r="G29" s="11">
        <f>G16+G25+G27</f>
        <v>60003</v>
      </c>
      <c r="H29" s="11">
        <f>SUM(E29:G29)</f>
        <v>86776</v>
      </c>
      <c r="I29" s="26">
        <f>IF($D29&gt;0,E29/$D29,0)</f>
        <v>0.186775454699983</v>
      </c>
      <c r="J29" s="26">
        <f>IF($D29&gt;0,F29/$D29,0)</f>
        <v>0.04077001529831718</v>
      </c>
      <c r="K29" s="26">
        <f>IF($D29&gt;0,G29/$D29,0)</f>
        <v>0.5099694033656298</v>
      </c>
      <c r="L29" s="26">
        <f>IF($D29&gt;0,H29/$D29,0)</f>
        <v>0.73751487336393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March "&amp;yr</f>
        <v>Document Source Statistics March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14</v>
      </c>
      <c r="E7" s="18">
        <v>10</v>
      </c>
      <c r="F7" s="18">
        <v>0</v>
      </c>
      <c r="G7" s="18">
        <v>10</v>
      </c>
      <c r="H7" s="18">
        <f>SUM(E7:G7)</f>
        <v>20</v>
      </c>
      <c r="I7" s="21">
        <f>IF($D7&gt;0,E7/$D7,0)</f>
        <v>0.7142857142857143</v>
      </c>
      <c r="J7" s="21">
        <f>IF($D7&gt;0,F7/$D7,0)</f>
        <v>0</v>
      </c>
      <c r="K7" s="21">
        <f>IF($D7&gt;0,G7/$D7,0)</f>
        <v>0.7142857142857143</v>
      </c>
      <c r="L7" s="20">
        <f>SUM(I7:K7)</f>
        <v>1.4285714285714286</v>
      </c>
    </row>
    <row r="8" spans="1:12" ht="15" customHeight="1">
      <c r="A8" s="2" t="s">
        <v>7</v>
      </c>
      <c r="B8" s="2" t="s">
        <v>8</v>
      </c>
      <c r="C8" s="2"/>
      <c r="D8" s="18">
        <v>20770</v>
      </c>
      <c r="E8" s="18">
        <v>18872</v>
      </c>
      <c r="F8" s="18">
        <v>0</v>
      </c>
      <c r="G8" s="18">
        <v>18872</v>
      </c>
      <c r="H8" s="18">
        <f aca="true" t="shared" si="0" ref="H8:H15">SUM(E8:G8)</f>
        <v>37744</v>
      </c>
      <c r="I8" s="21">
        <f aca="true" t="shared" si="1" ref="I8:K15">IF($D8&gt;0,E8/$D8,0)</f>
        <v>0.9086181993259509</v>
      </c>
      <c r="J8" s="21">
        <f t="shared" si="1"/>
        <v>0</v>
      </c>
      <c r="K8" s="21">
        <f t="shared" si="1"/>
        <v>0.9086181993259509</v>
      </c>
      <c r="L8" s="20">
        <f aca="true" t="shared" si="2" ref="L8:L24">SUM(I8:K8)</f>
        <v>1.8172363986519018</v>
      </c>
    </row>
    <row r="9" spans="1:12" ht="15" customHeight="1">
      <c r="A9" s="2" t="s">
        <v>9</v>
      </c>
      <c r="B9" s="2" t="s">
        <v>10</v>
      </c>
      <c r="C9" s="2"/>
      <c r="D9" s="18">
        <v>8061</v>
      </c>
      <c r="E9" s="18">
        <v>7626</v>
      </c>
      <c r="F9" s="18">
        <v>0</v>
      </c>
      <c r="G9" s="18">
        <v>7626</v>
      </c>
      <c r="H9" s="18">
        <f t="shared" si="0"/>
        <v>15252</v>
      </c>
      <c r="I9" s="21">
        <f t="shared" si="1"/>
        <v>0.9460364719017491</v>
      </c>
      <c r="J9" s="21">
        <f t="shared" si="1"/>
        <v>0</v>
      </c>
      <c r="K9" s="21">
        <f t="shared" si="1"/>
        <v>0.9460364719017491</v>
      </c>
      <c r="L9" s="20">
        <f t="shared" si="2"/>
        <v>1.8920729438034982</v>
      </c>
    </row>
    <row r="10" spans="1:12" ht="15" customHeight="1">
      <c r="A10" s="2" t="s">
        <v>11</v>
      </c>
      <c r="B10" s="2" t="s">
        <v>12</v>
      </c>
      <c r="C10" s="2"/>
      <c r="D10" s="18">
        <v>16188</v>
      </c>
      <c r="E10" s="18">
        <v>9733</v>
      </c>
      <c r="F10" s="18">
        <v>1</v>
      </c>
      <c r="G10" s="18">
        <v>9733</v>
      </c>
      <c r="H10" s="18">
        <f t="shared" si="0"/>
        <v>19467</v>
      </c>
      <c r="I10" s="21">
        <f t="shared" si="1"/>
        <v>0.6012478379046207</v>
      </c>
      <c r="J10" s="21">
        <f t="shared" si="1"/>
        <v>6.177415369409439E-05</v>
      </c>
      <c r="K10" s="21">
        <f t="shared" si="1"/>
        <v>0.6012478379046207</v>
      </c>
      <c r="L10" s="20">
        <f t="shared" si="2"/>
        <v>1.2025574499629355</v>
      </c>
    </row>
    <row r="11" spans="1:12" ht="15" customHeight="1">
      <c r="A11" s="2" t="s">
        <v>13</v>
      </c>
      <c r="B11" s="2" t="s">
        <v>14</v>
      </c>
      <c r="C11" s="2"/>
      <c r="D11" s="18">
        <v>6873</v>
      </c>
      <c r="E11" s="18">
        <v>5968</v>
      </c>
      <c r="F11" s="18">
        <v>0</v>
      </c>
      <c r="G11" s="18">
        <v>5968</v>
      </c>
      <c r="H11" s="18">
        <f t="shared" si="0"/>
        <v>11936</v>
      </c>
      <c r="I11" s="21">
        <f t="shared" si="1"/>
        <v>0.8683253310053833</v>
      </c>
      <c r="J11" s="21">
        <f t="shared" si="1"/>
        <v>0</v>
      </c>
      <c r="K11" s="21">
        <f t="shared" si="1"/>
        <v>0.8683253310053833</v>
      </c>
      <c r="L11" s="20">
        <f t="shared" si="2"/>
        <v>1.7366506620107667</v>
      </c>
    </row>
    <row r="12" spans="1:12" ht="15" customHeight="1">
      <c r="A12" s="2" t="s">
        <v>15</v>
      </c>
      <c r="B12" s="2" t="s">
        <v>16</v>
      </c>
      <c r="C12" s="2"/>
      <c r="D12" s="18">
        <v>2259</v>
      </c>
      <c r="E12" s="18">
        <v>2163</v>
      </c>
      <c r="F12" s="18">
        <v>0</v>
      </c>
      <c r="G12" s="18">
        <v>2163</v>
      </c>
      <c r="H12" s="18">
        <f t="shared" si="0"/>
        <v>4326</v>
      </c>
      <c r="I12" s="21">
        <f t="shared" si="1"/>
        <v>0.9575033200531209</v>
      </c>
      <c r="J12" s="21">
        <f t="shared" si="1"/>
        <v>0</v>
      </c>
      <c r="K12" s="21">
        <f t="shared" si="1"/>
        <v>0.9575033200531209</v>
      </c>
      <c r="L12" s="20">
        <f t="shared" si="2"/>
        <v>1.9150066401062418</v>
      </c>
    </row>
    <row r="13" spans="1:12" ht="15" customHeight="1">
      <c r="A13" s="2" t="s">
        <v>17</v>
      </c>
      <c r="B13" s="2" t="s">
        <v>18</v>
      </c>
      <c r="C13" s="2"/>
      <c r="D13" s="18">
        <v>1376</v>
      </c>
      <c r="E13" s="18">
        <v>1008</v>
      </c>
      <c r="F13" s="18">
        <v>0</v>
      </c>
      <c r="G13" s="18">
        <v>1008</v>
      </c>
      <c r="H13" s="18">
        <f t="shared" si="0"/>
        <v>2016</v>
      </c>
      <c r="I13" s="21">
        <f t="shared" si="1"/>
        <v>0.7325581395348837</v>
      </c>
      <c r="J13" s="21">
        <f t="shared" si="1"/>
        <v>0</v>
      </c>
      <c r="K13" s="21">
        <f t="shared" si="1"/>
        <v>0.7325581395348837</v>
      </c>
      <c r="L13" s="20">
        <f t="shared" si="2"/>
        <v>1.4651162790697674</v>
      </c>
    </row>
    <row r="14" spans="1:12" ht="15" customHeight="1">
      <c r="A14" s="2" t="s">
        <v>19</v>
      </c>
      <c r="B14" s="2" t="s">
        <v>20</v>
      </c>
      <c r="C14" s="2"/>
      <c r="D14" s="18">
        <v>6856</v>
      </c>
      <c r="E14" s="18">
        <v>5282</v>
      </c>
      <c r="F14" s="18">
        <v>0</v>
      </c>
      <c r="G14" s="18">
        <v>5282</v>
      </c>
      <c r="H14" s="18">
        <f t="shared" si="0"/>
        <v>10564</v>
      </c>
      <c r="I14" s="21">
        <f t="shared" si="1"/>
        <v>0.7704200700116686</v>
      </c>
      <c r="J14" s="21">
        <f t="shared" si="1"/>
        <v>0</v>
      </c>
      <c r="K14" s="21">
        <f t="shared" si="1"/>
        <v>0.7704200700116686</v>
      </c>
      <c r="L14" s="20">
        <f t="shared" si="2"/>
        <v>1.5408401400233371</v>
      </c>
    </row>
    <row r="15" spans="1:12" ht="15" customHeight="1">
      <c r="A15" s="2" t="s">
        <v>23</v>
      </c>
      <c r="B15" s="2" t="s">
        <v>24</v>
      </c>
      <c r="C15" s="2"/>
      <c r="D15" s="18">
        <v>3372</v>
      </c>
      <c r="E15" s="18">
        <v>2725</v>
      </c>
      <c r="F15" s="18">
        <v>0</v>
      </c>
      <c r="G15" s="18">
        <v>2725</v>
      </c>
      <c r="H15" s="18">
        <f t="shared" si="0"/>
        <v>5450</v>
      </c>
      <c r="I15" s="21">
        <f t="shared" si="1"/>
        <v>0.8081257413997628</v>
      </c>
      <c r="J15" s="21">
        <f t="shared" si="1"/>
        <v>0</v>
      </c>
      <c r="K15" s="21">
        <f t="shared" si="1"/>
        <v>0.8081257413997628</v>
      </c>
      <c r="L15" s="20">
        <f t="shared" si="2"/>
        <v>1.6162514827995256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65769</v>
      </c>
      <c r="E16" s="13">
        <f>SUM(E7:E15)</f>
        <v>53387</v>
      </c>
      <c r="F16" s="13">
        <f>SUM(F7:F15)</f>
        <v>1</v>
      </c>
      <c r="G16" s="13">
        <f>SUM(G7:G15)</f>
        <v>53387</v>
      </c>
      <c r="H16" s="13">
        <f>SUM(G16)</f>
        <v>53387</v>
      </c>
      <c r="I16" s="14">
        <f>IF($D16&gt;0,E16/$D16,0)</f>
        <v>0.8117350119357144</v>
      </c>
      <c r="J16" s="14">
        <f>IF($D16&gt;0,F16/$D16,0)</f>
        <v>1.5204731712508933E-05</v>
      </c>
      <c r="K16" s="14">
        <f>IF($D16&gt;0,G16/$D16,0)</f>
        <v>0.8117350119357144</v>
      </c>
      <c r="L16" s="15">
        <f t="shared" si="2"/>
        <v>1.6234852286031414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2218</v>
      </c>
      <c r="E18" s="18">
        <v>745</v>
      </c>
      <c r="F18" s="18">
        <v>0</v>
      </c>
      <c r="G18" s="18">
        <v>745</v>
      </c>
      <c r="H18" s="18">
        <f aca="true" t="shared" si="3" ref="H18:H24">SUM(E18:G18)</f>
        <v>1490</v>
      </c>
      <c r="I18" s="21">
        <f aca="true" t="shared" si="4" ref="I18:K25">IF($D18&gt;0,E18/$D18,0)</f>
        <v>0.3358881875563571</v>
      </c>
      <c r="J18" s="21">
        <f t="shared" si="4"/>
        <v>0</v>
      </c>
      <c r="K18" s="21">
        <f t="shared" si="4"/>
        <v>0.3358881875563571</v>
      </c>
      <c r="L18" s="20">
        <f t="shared" si="2"/>
        <v>0.6717763751127142</v>
      </c>
    </row>
    <row r="19" spans="1:12" ht="15" customHeight="1">
      <c r="A19" s="2" t="s">
        <v>25</v>
      </c>
      <c r="B19" s="2" t="s">
        <v>26</v>
      </c>
      <c r="C19" s="2"/>
      <c r="D19" s="18">
        <v>29472</v>
      </c>
      <c r="E19" s="18">
        <v>9439</v>
      </c>
      <c r="F19" s="18">
        <v>399</v>
      </c>
      <c r="G19" s="18">
        <v>9439</v>
      </c>
      <c r="H19" s="18">
        <f t="shared" si="3"/>
        <v>19277</v>
      </c>
      <c r="I19" s="21">
        <f t="shared" si="4"/>
        <v>0.3202700868621064</v>
      </c>
      <c r="J19" s="21">
        <f t="shared" si="4"/>
        <v>0.01353827361563518</v>
      </c>
      <c r="K19" s="21">
        <f t="shared" si="4"/>
        <v>0.3202700868621064</v>
      </c>
      <c r="L19" s="20">
        <f t="shared" si="2"/>
        <v>0.654078447339848</v>
      </c>
    </row>
    <row r="20" spans="1:12" ht="15" customHeight="1">
      <c r="A20" s="2" t="s">
        <v>27</v>
      </c>
      <c r="B20" s="2" t="s">
        <v>28</v>
      </c>
      <c r="C20" s="2"/>
      <c r="D20" s="18">
        <v>11875</v>
      </c>
      <c r="E20" s="18">
        <v>2810</v>
      </c>
      <c r="F20" s="18">
        <v>69</v>
      </c>
      <c r="G20" s="18">
        <v>2810</v>
      </c>
      <c r="H20" s="18">
        <f t="shared" si="3"/>
        <v>5689</v>
      </c>
      <c r="I20" s="21">
        <f t="shared" si="4"/>
        <v>0.23663157894736842</v>
      </c>
      <c r="J20" s="21">
        <f t="shared" si="4"/>
        <v>0.0058105263157894734</v>
      </c>
      <c r="K20" s="21">
        <f t="shared" si="4"/>
        <v>0.23663157894736842</v>
      </c>
      <c r="L20" s="20">
        <f t="shared" si="2"/>
        <v>0.4790736842105263</v>
      </c>
    </row>
    <row r="21" spans="1:12" ht="15" customHeight="1">
      <c r="A21" s="2" t="s">
        <v>29</v>
      </c>
      <c r="B21" s="2" t="s">
        <v>30</v>
      </c>
      <c r="C21" s="2"/>
      <c r="D21" s="18">
        <v>27</v>
      </c>
      <c r="E21" s="18">
        <v>9</v>
      </c>
      <c r="F21" s="18">
        <v>0</v>
      </c>
      <c r="G21" s="18">
        <v>9</v>
      </c>
      <c r="H21" s="18">
        <f t="shared" si="3"/>
        <v>18</v>
      </c>
      <c r="I21" s="21">
        <f t="shared" si="4"/>
        <v>0.3333333333333333</v>
      </c>
      <c r="J21" s="21">
        <f t="shared" si="4"/>
        <v>0</v>
      </c>
      <c r="K21" s="21">
        <f t="shared" si="4"/>
        <v>0.3333333333333333</v>
      </c>
      <c r="L21" s="20">
        <f t="shared" si="2"/>
        <v>0.6666666666666666</v>
      </c>
    </row>
    <row r="22" spans="1:12" ht="15" customHeight="1">
      <c r="A22" s="2" t="s">
        <v>31</v>
      </c>
      <c r="B22" s="2" t="s">
        <v>32</v>
      </c>
      <c r="C22" s="2"/>
      <c r="D22" s="18">
        <v>183</v>
      </c>
      <c r="E22" s="18">
        <v>39</v>
      </c>
      <c r="F22" s="18">
        <v>0</v>
      </c>
      <c r="G22" s="18">
        <v>39</v>
      </c>
      <c r="H22" s="18">
        <f t="shared" si="3"/>
        <v>78</v>
      </c>
      <c r="I22" s="21">
        <f t="shared" si="4"/>
        <v>0.21311475409836064</v>
      </c>
      <c r="J22" s="21">
        <f t="shared" si="4"/>
        <v>0</v>
      </c>
      <c r="K22" s="21">
        <f t="shared" si="4"/>
        <v>0.21311475409836064</v>
      </c>
      <c r="L22" s="20">
        <f t="shared" si="2"/>
        <v>0.4262295081967213</v>
      </c>
    </row>
    <row r="23" spans="1:12" ht="15" customHeight="1">
      <c r="A23" s="2" t="s">
        <v>33</v>
      </c>
      <c r="B23" s="2" t="s">
        <v>34</v>
      </c>
      <c r="C23" s="2"/>
      <c r="D23" s="18">
        <v>751</v>
      </c>
      <c r="E23" s="18">
        <v>291</v>
      </c>
      <c r="F23" s="18">
        <v>0</v>
      </c>
      <c r="G23" s="18">
        <v>291</v>
      </c>
      <c r="H23" s="18">
        <f t="shared" si="3"/>
        <v>582</v>
      </c>
      <c r="I23" s="21">
        <f t="shared" si="4"/>
        <v>0.38748335552596536</v>
      </c>
      <c r="J23" s="21">
        <f t="shared" si="4"/>
        <v>0</v>
      </c>
      <c r="K23" s="21">
        <f t="shared" si="4"/>
        <v>0.38748335552596536</v>
      </c>
      <c r="L23" s="20">
        <f t="shared" si="2"/>
        <v>0.7749667110519307</v>
      </c>
    </row>
    <row r="24" spans="1:12" ht="15" customHeight="1">
      <c r="A24" s="2" t="s">
        <v>35</v>
      </c>
      <c r="B24" s="2" t="s">
        <v>36</v>
      </c>
      <c r="C24" s="2"/>
      <c r="D24" s="18">
        <v>12789</v>
      </c>
      <c r="E24" s="18">
        <v>2933</v>
      </c>
      <c r="F24" s="18">
        <v>410</v>
      </c>
      <c r="G24" s="18">
        <v>2933</v>
      </c>
      <c r="H24" s="18">
        <f t="shared" si="3"/>
        <v>6276</v>
      </c>
      <c r="I24" s="21">
        <f t="shared" si="4"/>
        <v>0.22933771209633277</v>
      </c>
      <c r="J24" s="21">
        <f t="shared" si="4"/>
        <v>0.032058800531706934</v>
      </c>
      <c r="K24" s="21">
        <f t="shared" si="4"/>
        <v>0.22933771209633277</v>
      </c>
      <c r="L24" s="20">
        <f t="shared" si="2"/>
        <v>0.49073422472437245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57315</v>
      </c>
      <c r="E25" s="22">
        <f>SUM(E18:E24)</f>
        <v>16266</v>
      </c>
      <c r="F25" s="22">
        <f>SUM(F18:F24)</f>
        <v>878</v>
      </c>
      <c r="G25" s="22">
        <f>SUM(G18:G24)</f>
        <v>16266</v>
      </c>
      <c r="H25" s="22">
        <f>SUM(E25:G25)</f>
        <v>33410</v>
      </c>
      <c r="I25" s="23">
        <f>IF($D25&gt;0,E25/$D25,0)</f>
        <v>0.28380005234231875</v>
      </c>
      <c r="J25" s="23">
        <f t="shared" si="4"/>
        <v>0.015318851958475094</v>
      </c>
      <c r="K25" s="23">
        <f t="shared" si="4"/>
        <v>0.28380005234231875</v>
      </c>
      <c r="L25" s="23">
        <f>IF(G25&gt;0,H25/$D25,0)</f>
        <v>0.5829189566431127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11756</v>
      </c>
      <c r="E27" s="9">
        <v>1063</v>
      </c>
      <c r="F27" s="9">
        <v>4493</v>
      </c>
      <c r="G27" s="9">
        <v>1063</v>
      </c>
      <c r="H27" s="18">
        <f>SUM(E27:G27)</f>
        <v>6619</v>
      </c>
      <c r="I27" s="25">
        <f>IF($D27&gt;0,E27/$D27,0)</f>
        <v>0.09042191221503913</v>
      </c>
      <c r="J27" s="25">
        <f>IF($D27&gt;0,F27/$D27,0)</f>
        <v>0.3821878189860497</v>
      </c>
      <c r="K27" s="25">
        <f>IF($D27&gt;0,G27/$D27,0)</f>
        <v>0.09042191221503913</v>
      </c>
      <c r="L27" s="25">
        <f>IF($D27&gt;0,H27/$D27,0)</f>
        <v>0.5630316434161279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134840</v>
      </c>
      <c r="E29" s="11">
        <f>E16+E25+E27</f>
        <v>70716</v>
      </c>
      <c r="F29" s="11">
        <f>F16+F25+F27</f>
        <v>5372</v>
      </c>
      <c r="G29" s="11">
        <f>G16+G25+G27</f>
        <v>70716</v>
      </c>
      <c r="H29" s="11">
        <f>SUM(E29:G29)</f>
        <v>146804</v>
      </c>
      <c r="I29" s="26">
        <f>IF($D29&gt;0,E29/$D29,0)</f>
        <v>0.5244437852269356</v>
      </c>
      <c r="J29" s="26">
        <f>IF($D29&gt;0,F29/$D29,0)</f>
        <v>0.03983981014535746</v>
      </c>
      <c r="K29" s="26">
        <f>IF($D29&gt;0,G29/$D29,0)</f>
        <v>0.5244437852269356</v>
      </c>
      <c r="L29" s="26">
        <f>IF($D29&gt;0,H29/$D29,0)</f>
        <v>1.0887273805992288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April "&amp;yr</f>
        <v>Document Source Statistics April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11</v>
      </c>
      <c r="E7" s="18">
        <v>0</v>
      </c>
      <c r="F7" s="18">
        <v>0</v>
      </c>
      <c r="G7" s="18">
        <v>9</v>
      </c>
      <c r="H7" s="18">
        <f>SUM(E7:G7)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0.8181818181818182</v>
      </c>
      <c r="L7" s="20">
        <f>SUM(I7:K7)</f>
        <v>0.8181818181818182</v>
      </c>
    </row>
    <row r="8" spans="1:12" ht="15" customHeight="1">
      <c r="A8" s="2" t="s">
        <v>7</v>
      </c>
      <c r="B8" s="2" t="s">
        <v>8</v>
      </c>
      <c r="C8" s="2"/>
      <c r="D8" s="18">
        <v>18456</v>
      </c>
      <c r="E8" s="18">
        <v>0</v>
      </c>
      <c r="F8" s="18">
        <v>0</v>
      </c>
      <c r="G8" s="18">
        <v>17037</v>
      </c>
      <c r="H8" s="18">
        <f aca="true" t="shared" si="0" ref="H8:H15">SUM(E8:G8)</f>
        <v>17037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0.923114434330299</v>
      </c>
      <c r="L8" s="20">
        <f aca="true" t="shared" si="2" ref="L8:L24">SUM(I8:K8)</f>
        <v>0.923114434330299</v>
      </c>
    </row>
    <row r="9" spans="1:12" ht="15" customHeight="1">
      <c r="A9" s="2" t="s">
        <v>9</v>
      </c>
      <c r="B9" s="2" t="s">
        <v>10</v>
      </c>
      <c r="C9" s="2"/>
      <c r="D9" s="18">
        <v>6977</v>
      </c>
      <c r="E9" s="18">
        <v>0</v>
      </c>
      <c r="F9" s="18">
        <v>0</v>
      </c>
      <c r="G9" s="18">
        <v>6606</v>
      </c>
      <c r="H9" s="18">
        <f t="shared" si="0"/>
        <v>6606</v>
      </c>
      <c r="I9" s="21">
        <f t="shared" si="1"/>
        <v>0</v>
      </c>
      <c r="J9" s="21">
        <f t="shared" si="1"/>
        <v>0</v>
      </c>
      <c r="K9" s="21">
        <f t="shared" si="1"/>
        <v>0.946825283072954</v>
      </c>
      <c r="L9" s="20">
        <f t="shared" si="2"/>
        <v>0.946825283072954</v>
      </c>
    </row>
    <row r="10" spans="1:12" ht="15" customHeight="1">
      <c r="A10" s="2" t="s">
        <v>11</v>
      </c>
      <c r="B10" s="2" t="s">
        <v>12</v>
      </c>
      <c r="C10" s="2"/>
      <c r="D10" s="18">
        <v>13416</v>
      </c>
      <c r="E10" s="18">
        <v>0</v>
      </c>
      <c r="F10" s="18">
        <v>0</v>
      </c>
      <c r="G10" s="18">
        <v>8342</v>
      </c>
      <c r="H10" s="18">
        <f t="shared" si="0"/>
        <v>8342</v>
      </c>
      <c r="I10" s="21">
        <f t="shared" si="1"/>
        <v>0</v>
      </c>
      <c r="J10" s="21">
        <f t="shared" si="1"/>
        <v>0</v>
      </c>
      <c r="K10" s="21">
        <f t="shared" si="1"/>
        <v>0.6217948717948718</v>
      </c>
      <c r="L10" s="20">
        <f t="shared" si="2"/>
        <v>0.6217948717948718</v>
      </c>
    </row>
    <row r="11" spans="1:12" ht="15" customHeight="1">
      <c r="A11" s="2" t="s">
        <v>13</v>
      </c>
      <c r="B11" s="2" t="s">
        <v>14</v>
      </c>
      <c r="C11" s="2"/>
      <c r="D11" s="18">
        <v>6039</v>
      </c>
      <c r="E11" s="18">
        <v>0</v>
      </c>
      <c r="F11" s="18">
        <v>0</v>
      </c>
      <c r="G11" s="18">
        <v>5281</v>
      </c>
      <c r="H11" s="18">
        <f t="shared" si="0"/>
        <v>5281</v>
      </c>
      <c r="I11" s="21">
        <f t="shared" si="1"/>
        <v>0</v>
      </c>
      <c r="J11" s="21">
        <f t="shared" si="1"/>
        <v>0</v>
      </c>
      <c r="K11" s="21">
        <f t="shared" si="1"/>
        <v>0.8744825302202351</v>
      </c>
      <c r="L11" s="20">
        <f t="shared" si="2"/>
        <v>0.8744825302202351</v>
      </c>
    </row>
    <row r="12" spans="1:12" ht="15" customHeight="1">
      <c r="A12" s="2" t="s">
        <v>15</v>
      </c>
      <c r="B12" s="2" t="s">
        <v>16</v>
      </c>
      <c r="C12" s="2"/>
      <c r="D12" s="18">
        <v>1675</v>
      </c>
      <c r="E12" s="18">
        <v>0</v>
      </c>
      <c r="F12" s="18">
        <v>0</v>
      </c>
      <c r="G12" s="18">
        <v>1599</v>
      </c>
      <c r="H12" s="18">
        <f t="shared" si="0"/>
        <v>1599</v>
      </c>
      <c r="I12" s="21">
        <f t="shared" si="1"/>
        <v>0</v>
      </c>
      <c r="J12" s="21">
        <f t="shared" si="1"/>
        <v>0</v>
      </c>
      <c r="K12" s="21">
        <f t="shared" si="1"/>
        <v>0.9546268656716418</v>
      </c>
      <c r="L12" s="20">
        <f t="shared" si="2"/>
        <v>0.9546268656716418</v>
      </c>
    </row>
    <row r="13" spans="1:12" ht="15" customHeight="1">
      <c r="A13" s="2" t="s">
        <v>17</v>
      </c>
      <c r="B13" s="2" t="s">
        <v>18</v>
      </c>
      <c r="C13" s="2"/>
      <c r="D13" s="18">
        <v>1117</v>
      </c>
      <c r="E13" s="18">
        <v>0</v>
      </c>
      <c r="F13" s="18">
        <v>0</v>
      </c>
      <c r="G13" s="18">
        <v>810</v>
      </c>
      <c r="H13" s="18">
        <f t="shared" si="0"/>
        <v>810</v>
      </c>
      <c r="I13" s="21">
        <f t="shared" si="1"/>
        <v>0</v>
      </c>
      <c r="J13" s="21">
        <f t="shared" si="1"/>
        <v>0</v>
      </c>
      <c r="K13" s="21">
        <f t="shared" si="1"/>
        <v>0.7251566696508505</v>
      </c>
      <c r="L13" s="20">
        <f t="shared" si="2"/>
        <v>0.7251566696508505</v>
      </c>
    </row>
    <row r="14" spans="1:12" ht="15" customHeight="1">
      <c r="A14" s="2" t="s">
        <v>19</v>
      </c>
      <c r="B14" s="2" t="s">
        <v>20</v>
      </c>
      <c r="C14" s="2"/>
      <c r="D14" s="18">
        <v>6167</v>
      </c>
      <c r="E14" s="18">
        <v>0</v>
      </c>
      <c r="F14" s="18">
        <v>0</v>
      </c>
      <c r="G14" s="18">
        <v>4712</v>
      </c>
      <c r="H14" s="18">
        <f t="shared" si="0"/>
        <v>4712</v>
      </c>
      <c r="I14" s="21">
        <f t="shared" si="1"/>
        <v>0</v>
      </c>
      <c r="J14" s="21">
        <f t="shared" si="1"/>
        <v>0</v>
      </c>
      <c r="K14" s="21">
        <f t="shared" si="1"/>
        <v>0.7640668071996108</v>
      </c>
      <c r="L14" s="20">
        <f t="shared" si="2"/>
        <v>0.7640668071996108</v>
      </c>
    </row>
    <row r="15" spans="1:12" ht="15" customHeight="1">
      <c r="A15" s="2" t="s">
        <v>23</v>
      </c>
      <c r="B15" s="2" t="s">
        <v>24</v>
      </c>
      <c r="C15" s="2"/>
      <c r="D15" s="18">
        <v>2676</v>
      </c>
      <c r="E15" s="18">
        <v>0</v>
      </c>
      <c r="F15" s="18">
        <v>0</v>
      </c>
      <c r="G15" s="18">
        <v>2124</v>
      </c>
      <c r="H15" s="18">
        <f t="shared" si="0"/>
        <v>2124</v>
      </c>
      <c r="I15" s="21">
        <f t="shared" si="1"/>
        <v>0</v>
      </c>
      <c r="J15" s="21">
        <f t="shared" si="1"/>
        <v>0</v>
      </c>
      <c r="K15" s="21">
        <f t="shared" si="1"/>
        <v>0.7937219730941704</v>
      </c>
      <c r="L15" s="20">
        <f t="shared" si="2"/>
        <v>0.7937219730941704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56534</v>
      </c>
      <c r="E16" s="13">
        <f>SUM(E7:E15)</f>
        <v>0</v>
      </c>
      <c r="F16" s="13">
        <f>SUM(F7:F15)</f>
        <v>0</v>
      </c>
      <c r="G16" s="13">
        <f>SUM(G7:G15)</f>
        <v>46520</v>
      </c>
      <c r="H16" s="13">
        <f>SUM(G16)</f>
        <v>46520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0.8228676548625606</v>
      </c>
      <c r="L16" s="15">
        <f t="shared" si="2"/>
        <v>0.8228676548625606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2728</v>
      </c>
      <c r="E18" s="18">
        <v>1454</v>
      </c>
      <c r="F18" s="18">
        <v>8</v>
      </c>
      <c r="G18" s="18">
        <v>821</v>
      </c>
      <c r="H18" s="18">
        <f aca="true" t="shared" si="3" ref="H18:H24">SUM(E18:G18)</f>
        <v>2283</v>
      </c>
      <c r="I18" s="21">
        <f aca="true" t="shared" si="4" ref="I18:K25">IF($D18&gt;0,E18/$D18,0)</f>
        <v>0.532991202346041</v>
      </c>
      <c r="J18" s="21">
        <f t="shared" si="4"/>
        <v>0.002932551319648094</v>
      </c>
      <c r="K18" s="21">
        <f t="shared" si="4"/>
        <v>0.30095307917888564</v>
      </c>
      <c r="L18" s="20">
        <f t="shared" si="2"/>
        <v>0.8368768328445748</v>
      </c>
    </row>
    <row r="19" spans="1:12" ht="15" customHeight="1">
      <c r="A19" s="2" t="s">
        <v>25</v>
      </c>
      <c r="B19" s="2" t="s">
        <v>26</v>
      </c>
      <c r="C19" s="2"/>
      <c r="D19" s="18">
        <v>29033</v>
      </c>
      <c r="E19" s="18">
        <v>9638</v>
      </c>
      <c r="F19" s="18">
        <v>371</v>
      </c>
      <c r="G19" s="18">
        <v>9150</v>
      </c>
      <c r="H19" s="18">
        <f t="shared" si="3"/>
        <v>19159</v>
      </c>
      <c r="I19" s="21">
        <f t="shared" si="4"/>
        <v>0.33196707195260566</v>
      </c>
      <c r="J19" s="21">
        <f t="shared" si="4"/>
        <v>0.012778562325629456</v>
      </c>
      <c r="K19" s="21">
        <f t="shared" si="4"/>
        <v>0.3151586126132332</v>
      </c>
      <c r="L19" s="20">
        <f t="shared" si="2"/>
        <v>0.6599042468914683</v>
      </c>
    </row>
    <row r="20" spans="1:12" ht="15" customHeight="1">
      <c r="A20" s="2" t="s">
        <v>27</v>
      </c>
      <c r="B20" s="2" t="s">
        <v>28</v>
      </c>
      <c r="C20" s="2"/>
      <c r="D20" s="18">
        <v>10929</v>
      </c>
      <c r="E20" s="18">
        <v>4501</v>
      </c>
      <c r="F20" s="18">
        <v>44</v>
      </c>
      <c r="G20" s="18">
        <v>2671</v>
      </c>
      <c r="H20" s="18">
        <f t="shared" si="3"/>
        <v>7216</v>
      </c>
      <c r="I20" s="21">
        <f t="shared" si="4"/>
        <v>0.41184005855979505</v>
      </c>
      <c r="J20" s="21">
        <f t="shared" si="4"/>
        <v>0.004025985909049319</v>
      </c>
      <c r="K20" s="21">
        <f t="shared" si="4"/>
        <v>0.24439564461524385</v>
      </c>
      <c r="L20" s="20">
        <f t="shared" si="2"/>
        <v>0.6602616890840882</v>
      </c>
    </row>
    <row r="21" spans="1:12" ht="15" customHeight="1">
      <c r="A21" s="2" t="s">
        <v>29</v>
      </c>
      <c r="B21" s="2" t="s">
        <v>30</v>
      </c>
      <c r="C21" s="2"/>
      <c r="D21" s="18">
        <v>21</v>
      </c>
      <c r="E21" s="18">
        <v>12</v>
      </c>
      <c r="F21" s="18">
        <v>0</v>
      </c>
      <c r="G21" s="18">
        <v>3</v>
      </c>
      <c r="H21" s="18">
        <f t="shared" si="3"/>
        <v>15</v>
      </c>
      <c r="I21" s="21">
        <f t="shared" si="4"/>
        <v>0.5714285714285714</v>
      </c>
      <c r="J21" s="21">
        <f t="shared" si="4"/>
        <v>0</v>
      </c>
      <c r="K21" s="21">
        <f t="shared" si="4"/>
        <v>0.14285714285714285</v>
      </c>
      <c r="L21" s="20">
        <f t="shared" si="2"/>
        <v>0.7142857142857142</v>
      </c>
    </row>
    <row r="22" spans="1:12" ht="15" customHeight="1">
      <c r="A22" s="2" t="s">
        <v>31</v>
      </c>
      <c r="B22" s="2" t="s">
        <v>32</v>
      </c>
      <c r="C22" s="2"/>
      <c r="D22" s="18">
        <v>152</v>
      </c>
      <c r="E22" s="18">
        <v>69</v>
      </c>
      <c r="F22" s="18">
        <v>0</v>
      </c>
      <c r="G22" s="18">
        <v>33</v>
      </c>
      <c r="H22" s="18">
        <f t="shared" si="3"/>
        <v>102</v>
      </c>
      <c r="I22" s="21">
        <f t="shared" si="4"/>
        <v>0.45394736842105265</v>
      </c>
      <c r="J22" s="21">
        <f t="shared" si="4"/>
        <v>0</v>
      </c>
      <c r="K22" s="21">
        <f t="shared" si="4"/>
        <v>0.21710526315789475</v>
      </c>
      <c r="L22" s="20">
        <f t="shared" si="2"/>
        <v>0.6710526315789473</v>
      </c>
    </row>
    <row r="23" spans="1:12" ht="15" customHeight="1">
      <c r="A23" s="2" t="s">
        <v>33</v>
      </c>
      <c r="B23" s="2" t="s">
        <v>34</v>
      </c>
      <c r="C23" s="2"/>
      <c r="D23" s="18">
        <v>663</v>
      </c>
      <c r="E23" s="18">
        <v>61</v>
      </c>
      <c r="F23" s="18">
        <v>0</v>
      </c>
      <c r="G23" s="18">
        <v>320</v>
      </c>
      <c r="H23" s="18">
        <f t="shared" si="3"/>
        <v>381</v>
      </c>
      <c r="I23" s="21">
        <f t="shared" si="4"/>
        <v>0.09200603318250378</v>
      </c>
      <c r="J23" s="21">
        <f t="shared" si="4"/>
        <v>0</v>
      </c>
      <c r="K23" s="21">
        <f t="shared" si="4"/>
        <v>0.48265460030165913</v>
      </c>
      <c r="L23" s="20">
        <f t="shared" si="2"/>
        <v>0.5746606334841629</v>
      </c>
    </row>
    <row r="24" spans="1:12" ht="15" customHeight="1">
      <c r="A24" s="2" t="s">
        <v>35</v>
      </c>
      <c r="B24" s="2" t="s">
        <v>36</v>
      </c>
      <c r="C24" s="2"/>
      <c r="D24" s="18">
        <v>12121</v>
      </c>
      <c r="E24" s="18">
        <v>6014</v>
      </c>
      <c r="F24" s="18">
        <v>291</v>
      </c>
      <c r="G24" s="18">
        <v>2725</v>
      </c>
      <c r="H24" s="18">
        <f t="shared" si="3"/>
        <v>9030</v>
      </c>
      <c r="I24" s="21">
        <f t="shared" si="4"/>
        <v>0.4961636828644501</v>
      </c>
      <c r="J24" s="21">
        <f t="shared" si="4"/>
        <v>0.024007920138602427</v>
      </c>
      <c r="K24" s="21">
        <f t="shared" si="4"/>
        <v>0.22481643428760004</v>
      </c>
      <c r="L24" s="20">
        <f t="shared" si="2"/>
        <v>0.7449880372906525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55647</v>
      </c>
      <c r="E25" s="22">
        <f>SUM(E18:E24)</f>
        <v>21749</v>
      </c>
      <c r="F25" s="22">
        <f>SUM(F18:F24)</f>
        <v>714</v>
      </c>
      <c r="G25" s="22">
        <f>SUM(G18:G24)</f>
        <v>15723</v>
      </c>
      <c r="H25" s="22">
        <f>SUM(E25:G25)</f>
        <v>38186</v>
      </c>
      <c r="I25" s="23">
        <f>IF($D25&gt;0,E25/$D25,0)</f>
        <v>0.3908386795334879</v>
      </c>
      <c r="J25" s="23">
        <f t="shared" si="4"/>
        <v>0.012830880370909483</v>
      </c>
      <c r="K25" s="23">
        <f t="shared" si="4"/>
        <v>0.28254892447032187</v>
      </c>
      <c r="L25" s="23">
        <f>IF(G25&gt;0,H25/$D25,0)</f>
        <v>0.6862184843747192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11418</v>
      </c>
      <c r="E27" s="9">
        <v>1239</v>
      </c>
      <c r="F27" s="9">
        <v>4862</v>
      </c>
      <c r="G27" s="9">
        <v>1117</v>
      </c>
      <c r="H27" s="18">
        <f>SUM(E27:G27)</f>
        <v>7218</v>
      </c>
      <c r="I27" s="25">
        <f>IF($D27&gt;0,E27/$D27,0)</f>
        <v>0.10851287440882816</v>
      </c>
      <c r="J27" s="25">
        <f>IF($D27&gt;0,F27/$D27,0)</f>
        <v>0.4258188824662813</v>
      </c>
      <c r="K27" s="25">
        <f>IF($D27&gt;0,G27/$D27,0)</f>
        <v>0.0978279908915747</v>
      </c>
      <c r="L27" s="25">
        <f>IF($D27&gt;0,H27/$D27,0)</f>
        <v>0.6321597477666842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123599</v>
      </c>
      <c r="E29" s="11">
        <f>E16+E25+E27</f>
        <v>22988</v>
      </c>
      <c r="F29" s="11">
        <f>F16+F25+F27</f>
        <v>5576</v>
      </c>
      <c r="G29" s="11">
        <f>G16+G25+G27</f>
        <v>63360</v>
      </c>
      <c r="H29" s="11">
        <f>SUM(E29:G29)</f>
        <v>91924</v>
      </c>
      <c r="I29" s="26">
        <f>IF($D29&gt;0,E29/$D29,0)</f>
        <v>0.18598855977799172</v>
      </c>
      <c r="J29" s="26">
        <f>IF($D29&gt;0,F29/$D29,0)</f>
        <v>0.045113633605449885</v>
      </c>
      <c r="K29" s="26">
        <f>IF($D29&gt;0,G29/$D29,0)</f>
        <v>0.5126255066788566</v>
      </c>
      <c r="L29" s="26">
        <f>IF($D29&gt;0,H29/$D29,0)</f>
        <v>0.7437277000622983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May "&amp;yr</f>
        <v>Document Source Statistics May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3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1</v>
      </c>
      <c r="L7" s="20">
        <f>SUM(I7:K7)</f>
        <v>1</v>
      </c>
    </row>
    <row r="8" spans="1:12" ht="15" customHeight="1">
      <c r="A8" s="2" t="s">
        <v>7</v>
      </c>
      <c r="B8" s="2" t="s">
        <v>8</v>
      </c>
      <c r="C8" s="2"/>
      <c r="D8" s="18">
        <v>18584</v>
      </c>
      <c r="E8" s="18">
        <v>0</v>
      </c>
      <c r="F8" s="18">
        <v>0</v>
      </c>
      <c r="G8" s="18">
        <v>17223</v>
      </c>
      <c r="H8" s="18">
        <f aca="true" t="shared" si="0" ref="H8:H15">SUM(E8:G8)</f>
        <v>17223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0.9267649591046061</v>
      </c>
      <c r="L8" s="20">
        <f aca="true" t="shared" si="2" ref="L8:L24">SUM(I8:K8)</f>
        <v>0.9267649591046061</v>
      </c>
    </row>
    <row r="9" spans="1:12" ht="15" customHeight="1">
      <c r="A9" s="2" t="s">
        <v>9</v>
      </c>
      <c r="B9" s="2" t="s">
        <v>10</v>
      </c>
      <c r="C9" s="2"/>
      <c r="D9" s="18">
        <v>8257</v>
      </c>
      <c r="E9" s="18">
        <v>0</v>
      </c>
      <c r="F9" s="18">
        <v>0</v>
      </c>
      <c r="G9" s="18">
        <v>7776</v>
      </c>
      <c r="H9" s="18">
        <f t="shared" si="0"/>
        <v>7776</v>
      </c>
      <c r="I9" s="21">
        <f t="shared" si="1"/>
        <v>0</v>
      </c>
      <c r="J9" s="21">
        <f t="shared" si="1"/>
        <v>0</v>
      </c>
      <c r="K9" s="21">
        <f t="shared" si="1"/>
        <v>0.9417463969964879</v>
      </c>
      <c r="L9" s="20">
        <f t="shared" si="2"/>
        <v>0.9417463969964879</v>
      </c>
    </row>
    <row r="10" spans="1:12" ht="15" customHeight="1">
      <c r="A10" s="2" t="s">
        <v>11</v>
      </c>
      <c r="B10" s="2" t="s">
        <v>12</v>
      </c>
      <c r="C10" s="2"/>
      <c r="D10" s="18">
        <v>13892</v>
      </c>
      <c r="E10" s="18">
        <v>0</v>
      </c>
      <c r="F10" s="18">
        <v>0</v>
      </c>
      <c r="G10" s="18">
        <v>8327</v>
      </c>
      <c r="H10" s="18">
        <f t="shared" si="0"/>
        <v>8327</v>
      </c>
      <c r="I10" s="21">
        <f t="shared" si="1"/>
        <v>0</v>
      </c>
      <c r="J10" s="21">
        <f t="shared" si="1"/>
        <v>0</v>
      </c>
      <c r="K10" s="21">
        <f t="shared" si="1"/>
        <v>0.5994097322199827</v>
      </c>
      <c r="L10" s="20">
        <f t="shared" si="2"/>
        <v>0.5994097322199827</v>
      </c>
    </row>
    <row r="11" spans="1:12" ht="15" customHeight="1">
      <c r="A11" s="2" t="s">
        <v>13</v>
      </c>
      <c r="B11" s="2" t="s">
        <v>14</v>
      </c>
      <c r="C11" s="2"/>
      <c r="D11" s="18">
        <v>6448</v>
      </c>
      <c r="E11" s="18">
        <v>0</v>
      </c>
      <c r="F11" s="18">
        <v>0</v>
      </c>
      <c r="G11" s="18">
        <v>5641</v>
      </c>
      <c r="H11" s="18">
        <f t="shared" si="0"/>
        <v>5641</v>
      </c>
      <c r="I11" s="21">
        <f t="shared" si="1"/>
        <v>0</v>
      </c>
      <c r="J11" s="21">
        <f t="shared" si="1"/>
        <v>0</v>
      </c>
      <c r="K11" s="21">
        <f t="shared" si="1"/>
        <v>0.8748449131513648</v>
      </c>
      <c r="L11" s="20">
        <f t="shared" si="2"/>
        <v>0.8748449131513648</v>
      </c>
    </row>
    <row r="12" spans="1:12" ht="15" customHeight="1">
      <c r="A12" s="2" t="s">
        <v>15</v>
      </c>
      <c r="B12" s="2" t="s">
        <v>16</v>
      </c>
      <c r="C12" s="2"/>
      <c r="D12" s="18">
        <v>2033</v>
      </c>
      <c r="E12" s="18">
        <v>0</v>
      </c>
      <c r="F12" s="18">
        <v>0</v>
      </c>
      <c r="G12" s="18">
        <v>1960</v>
      </c>
      <c r="H12" s="18">
        <f t="shared" si="0"/>
        <v>1960</v>
      </c>
      <c r="I12" s="21">
        <f t="shared" si="1"/>
        <v>0</v>
      </c>
      <c r="J12" s="21">
        <f t="shared" si="1"/>
        <v>0</v>
      </c>
      <c r="K12" s="21">
        <f t="shared" si="1"/>
        <v>0.9640924741760944</v>
      </c>
      <c r="L12" s="20">
        <f t="shared" si="2"/>
        <v>0.9640924741760944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656</v>
      </c>
      <c r="H13" s="18">
        <f t="shared" si="0"/>
        <v>656</v>
      </c>
      <c r="I13" s="21">
        <f t="shared" si="1"/>
        <v>0</v>
      </c>
      <c r="J13" s="21">
        <f t="shared" si="1"/>
        <v>0</v>
      </c>
      <c r="K13" s="21">
        <f t="shared" si="1"/>
        <v>0.70995670995671</v>
      </c>
      <c r="L13" s="20">
        <f t="shared" si="2"/>
        <v>0.70995670995671</v>
      </c>
    </row>
    <row r="14" spans="1:12" ht="15" customHeight="1">
      <c r="A14" s="2" t="s">
        <v>19</v>
      </c>
      <c r="B14" s="2" t="s">
        <v>20</v>
      </c>
      <c r="C14" s="2"/>
      <c r="D14" s="18">
        <v>6931</v>
      </c>
      <c r="E14" s="18">
        <v>0</v>
      </c>
      <c r="F14" s="18">
        <v>0</v>
      </c>
      <c r="G14" s="18">
        <v>5232</v>
      </c>
      <c r="H14" s="18">
        <f t="shared" si="0"/>
        <v>5232</v>
      </c>
      <c r="I14" s="21">
        <f t="shared" si="1"/>
        <v>0</v>
      </c>
      <c r="J14" s="21">
        <f t="shared" si="1"/>
        <v>0</v>
      </c>
      <c r="K14" s="21">
        <f t="shared" si="1"/>
        <v>0.7548694272110806</v>
      </c>
      <c r="L14" s="20">
        <f t="shared" si="2"/>
        <v>0.7548694272110806</v>
      </c>
    </row>
    <row r="15" spans="1:12" ht="15" customHeight="1">
      <c r="A15" s="2" t="s">
        <v>23</v>
      </c>
      <c r="B15" s="2" t="s">
        <v>24</v>
      </c>
      <c r="C15" s="2"/>
      <c r="D15" s="18">
        <v>2669</v>
      </c>
      <c r="E15" s="18">
        <v>0</v>
      </c>
      <c r="F15" s="18">
        <v>0</v>
      </c>
      <c r="G15" s="18">
        <v>2055</v>
      </c>
      <c r="H15" s="18">
        <f t="shared" si="0"/>
        <v>2055</v>
      </c>
      <c r="I15" s="21">
        <f t="shared" si="1"/>
        <v>0</v>
      </c>
      <c r="J15" s="21">
        <f t="shared" si="1"/>
        <v>0</v>
      </c>
      <c r="K15" s="21">
        <f t="shared" si="1"/>
        <v>0.7699512926189584</v>
      </c>
      <c r="L15" s="20">
        <f t="shared" si="2"/>
        <v>0.7699512926189584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59741</v>
      </c>
      <c r="E16" s="13">
        <f>SUM(E7:E15)</f>
        <v>0</v>
      </c>
      <c r="F16" s="13">
        <f>SUM(F7:F15)</f>
        <v>0</v>
      </c>
      <c r="G16" s="13">
        <f>SUM(G7:G15)</f>
        <v>48873</v>
      </c>
      <c r="H16" s="13">
        <f>SUM(G16)</f>
        <v>48873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0.818081384643712</v>
      </c>
      <c r="L16" s="15">
        <f t="shared" si="2"/>
        <v>0.818081384643712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2755</v>
      </c>
      <c r="E18" s="18">
        <v>1541</v>
      </c>
      <c r="F18" s="18"/>
      <c r="G18" s="18">
        <v>897</v>
      </c>
      <c r="H18" s="18">
        <f aca="true" t="shared" si="3" ref="H18:H24">SUM(E18:G18)</f>
        <v>2438</v>
      </c>
      <c r="I18" s="21">
        <f aca="true" t="shared" si="4" ref="I18:K25">IF($D18&gt;0,E18/$D18,0)</f>
        <v>0.5593466424682396</v>
      </c>
      <c r="J18" s="21">
        <f t="shared" si="4"/>
        <v>0</v>
      </c>
      <c r="K18" s="21">
        <f t="shared" si="4"/>
        <v>0.3255898366606171</v>
      </c>
      <c r="L18" s="20">
        <f t="shared" si="2"/>
        <v>0.8849364791288568</v>
      </c>
    </row>
    <row r="19" spans="1:12" ht="15" customHeight="1">
      <c r="A19" s="2" t="s">
        <v>25</v>
      </c>
      <c r="B19" s="2" t="s">
        <v>26</v>
      </c>
      <c r="C19" s="2"/>
      <c r="D19" s="18">
        <v>29252</v>
      </c>
      <c r="E19" s="18">
        <v>9178</v>
      </c>
      <c r="F19" s="18">
        <v>378</v>
      </c>
      <c r="G19" s="18">
        <v>9695</v>
      </c>
      <c r="H19" s="18">
        <f t="shared" si="3"/>
        <v>19251</v>
      </c>
      <c r="I19" s="21">
        <f t="shared" si="4"/>
        <v>0.31375632435389034</v>
      </c>
      <c r="J19" s="21">
        <f t="shared" si="4"/>
        <v>0.012922193354300561</v>
      </c>
      <c r="K19" s="21">
        <f t="shared" si="4"/>
        <v>0.33143032955011625</v>
      </c>
      <c r="L19" s="20">
        <f t="shared" si="2"/>
        <v>0.6581088472583072</v>
      </c>
    </row>
    <row r="20" spans="1:12" ht="15" customHeight="1">
      <c r="A20" s="2" t="s">
        <v>27</v>
      </c>
      <c r="B20" s="2" t="s">
        <v>28</v>
      </c>
      <c r="C20" s="2"/>
      <c r="D20" s="18">
        <v>10662</v>
      </c>
      <c r="E20" s="18">
        <v>3907</v>
      </c>
      <c r="F20" s="18">
        <v>37</v>
      </c>
      <c r="G20" s="18">
        <v>2820</v>
      </c>
      <c r="H20" s="18">
        <f t="shared" si="3"/>
        <v>6764</v>
      </c>
      <c r="I20" s="21">
        <f t="shared" si="4"/>
        <v>0.3664415681860814</v>
      </c>
      <c r="J20" s="21">
        <f t="shared" si="4"/>
        <v>0.003470268242356031</v>
      </c>
      <c r="K20" s="21">
        <f t="shared" si="4"/>
        <v>0.2644907146876759</v>
      </c>
      <c r="L20" s="20">
        <f t="shared" si="2"/>
        <v>0.6344025511161133</v>
      </c>
    </row>
    <row r="21" spans="1:12" ht="15" customHeight="1">
      <c r="A21" s="2" t="s">
        <v>29</v>
      </c>
      <c r="B21" s="2" t="s">
        <v>30</v>
      </c>
      <c r="C21" s="2"/>
      <c r="D21" s="18">
        <v>16</v>
      </c>
      <c r="E21" s="18">
        <v>11</v>
      </c>
      <c r="F21" s="18">
        <v>0</v>
      </c>
      <c r="G21" s="18">
        <v>5</v>
      </c>
      <c r="H21" s="18">
        <f t="shared" si="3"/>
        <v>16</v>
      </c>
      <c r="I21" s="21">
        <f t="shared" si="4"/>
        <v>0.6875</v>
      </c>
      <c r="J21" s="21">
        <f t="shared" si="4"/>
        <v>0</v>
      </c>
      <c r="K21" s="21">
        <f t="shared" si="4"/>
        <v>0.3125</v>
      </c>
      <c r="L21" s="20">
        <f t="shared" si="2"/>
        <v>1</v>
      </c>
    </row>
    <row r="22" spans="1:12" ht="15" customHeight="1">
      <c r="A22" s="2" t="s">
        <v>31</v>
      </c>
      <c r="B22" s="2" t="s">
        <v>32</v>
      </c>
      <c r="C22" s="2"/>
      <c r="D22" s="18">
        <v>113</v>
      </c>
      <c r="E22" s="18">
        <v>51</v>
      </c>
      <c r="F22" s="18">
        <v>0</v>
      </c>
      <c r="G22" s="18">
        <v>26</v>
      </c>
      <c r="H22" s="18">
        <f t="shared" si="3"/>
        <v>77</v>
      </c>
      <c r="I22" s="21">
        <f t="shared" si="4"/>
        <v>0.45132743362831856</v>
      </c>
      <c r="J22" s="21">
        <f t="shared" si="4"/>
        <v>0</v>
      </c>
      <c r="K22" s="21">
        <f t="shared" si="4"/>
        <v>0.23008849557522124</v>
      </c>
      <c r="L22" s="20">
        <f t="shared" si="2"/>
        <v>0.6814159292035398</v>
      </c>
    </row>
    <row r="23" spans="1:12" ht="15" customHeight="1">
      <c r="A23" s="2" t="s">
        <v>33</v>
      </c>
      <c r="B23" s="2" t="s">
        <v>34</v>
      </c>
      <c r="C23" s="2"/>
      <c r="D23" s="18">
        <v>769</v>
      </c>
      <c r="E23" s="18">
        <v>51</v>
      </c>
      <c r="F23" s="18">
        <v>0</v>
      </c>
      <c r="G23" s="18">
        <v>401</v>
      </c>
      <c r="H23" s="18">
        <f t="shared" si="3"/>
        <v>452</v>
      </c>
      <c r="I23" s="21">
        <f t="shared" si="4"/>
        <v>0.06631989596879063</v>
      </c>
      <c r="J23" s="21">
        <f t="shared" si="4"/>
        <v>0</v>
      </c>
      <c r="K23" s="21">
        <f t="shared" si="4"/>
        <v>0.5214564369310793</v>
      </c>
      <c r="L23" s="20">
        <f t="shared" si="2"/>
        <v>0.58777633289987</v>
      </c>
    </row>
    <row r="24" spans="1:12" ht="15" customHeight="1">
      <c r="A24" s="2" t="s">
        <v>35</v>
      </c>
      <c r="B24" s="2" t="s">
        <v>36</v>
      </c>
      <c r="C24" s="2"/>
      <c r="D24" s="18">
        <v>11452</v>
      </c>
      <c r="E24" s="18">
        <v>5672</v>
      </c>
      <c r="F24" s="18">
        <v>229</v>
      </c>
      <c r="G24" s="18">
        <v>2769</v>
      </c>
      <c r="H24" s="18">
        <f t="shared" si="3"/>
        <v>8670</v>
      </c>
      <c r="I24" s="21">
        <f t="shared" si="4"/>
        <v>0.4952846664338107</v>
      </c>
      <c r="J24" s="21">
        <f t="shared" si="4"/>
        <v>0.01999650716032134</v>
      </c>
      <c r="K24" s="21">
        <f t="shared" si="4"/>
        <v>0.24179182675515193</v>
      </c>
      <c r="L24" s="20">
        <f t="shared" si="2"/>
        <v>0.757073000349284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55019</v>
      </c>
      <c r="E25" s="22">
        <f>SUM(E18:E24)</f>
        <v>20411</v>
      </c>
      <c r="F25" s="22">
        <f>SUM(F18:F24)</f>
        <v>644</v>
      </c>
      <c r="G25" s="22">
        <f>SUM(G18:G24)</f>
        <v>16613</v>
      </c>
      <c r="H25" s="22">
        <f>SUM(E25:G25)</f>
        <v>37668</v>
      </c>
      <c r="I25" s="23">
        <f>IF($D25&gt;0,E25/$D25,0)</f>
        <v>0.37098093385921227</v>
      </c>
      <c r="J25" s="23">
        <f t="shared" si="4"/>
        <v>0.01170504734728003</v>
      </c>
      <c r="K25" s="23">
        <f t="shared" si="4"/>
        <v>0.3019502353732347</v>
      </c>
      <c r="L25" s="23">
        <f>IF(G25&gt;0,H25/$D25,0)</f>
        <v>0.684636216579727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12047</v>
      </c>
      <c r="E27" s="9">
        <v>1273</v>
      </c>
      <c r="F27" s="9">
        <v>4576</v>
      </c>
      <c r="G27" s="9">
        <v>1217</v>
      </c>
      <c r="H27" s="18">
        <f>SUM(E27:G27)</f>
        <v>7066</v>
      </c>
      <c r="I27" s="25">
        <f>IF($D27&gt;0,E27/$D27,0)</f>
        <v>0.10566946127666639</v>
      </c>
      <c r="J27" s="25">
        <f>IF($D27&gt;0,F27/$D27,0)</f>
        <v>0.3798456047148668</v>
      </c>
      <c r="K27" s="25">
        <f>IF($D27&gt;0,G27/$D27,0)</f>
        <v>0.10102100107910683</v>
      </c>
      <c r="L27" s="25">
        <f>IF($D27&gt;0,H27/$D27,0)</f>
        <v>0.58653606707064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126807</v>
      </c>
      <c r="E29" s="11">
        <f>E16+E25+E27</f>
        <v>21684</v>
      </c>
      <c r="F29" s="11">
        <f>F16+F25+F27</f>
        <v>5220</v>
      </c>
      <c r="G29" s="11">
        <f>G16+G25+G27</f>
        <v>66703</v>
      </c>
      <c r="H29" s="11">
        <f>SUM(E29:G29)</f>
        <v>93607</v>
      </c>
      <c r="I29" s="26">
        <f>IF($D29&gt;0,E29/$D29,0)</f>
        <v>0.17100002365799996</v>
      </c>
      <c r="J29" s="26">
        <f>IF($D29&gt;0,F29/$D29,0)</f>
        <v>0.04116491991767016</v>
      </c>
      <c r="K29" s="26">
        <f>IF($D29&gt;0,G29/$D29,0)</f>
        <v>0.5260198569479603</v>
      </c>
      <c r="L29" s="26">
        <f>IF($D29&gt;0,H29/$D29,0)</f>
        <v>0.7381848005236304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June "&amp;yr</f>
        <v>Document Source Statistics June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20467</v>
      </c>
      <c r="E8" s="18">
        <v>0</v>
      </c>
      <c r="F8" s="18">
        <v>0</v>
      </c>
      <c r="G8" s="18">
        <v>18511</v>
      </c>
      <c r="H8" s="18">
        <f aca="true" t="shared" si="0" ref="H8:H15">SUM(E8:G8)</f>
        <v>18511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0.9044315239165486</v>
      </c>
      <c r="L8" s="20">
        <f aca="true" t="shared" si="2" ref="L8:L24">SUM(I8:K8)</f>
        <v>0.9044315239165486</v>
      </c>
    </row>
    <row r="9" spans="1:12" ht="15" customHeight="1">
      <c r="A9" s="2" t="s">
        <v>9</v>
      </c>
      <c r="B9" s="2" t="s">
        <v>10</v>
      </c>
      <c r="C9" s="2"/>
      <c r="D9" s="18">
        <v>9063</v>
      </c>
      <c r="E9" s="18">
        <v>0</v>
      </c>
      <c r="F9" s="18">
        <v>0</v>
      </c>
      <c r="G9" s="18">
        <v>8569</v>
      </c>
      <c r="H9" s="18">
        <f t="shared" si="0"/>
        <v>8569</v>
      </c>
      <c r="I9" s="21">
        <f t="shared" si="1"/>
        <v>0</v>
      </c>
      <c r="J9" s="21">
        <f t="shared" si="1"/>
        <v>0</v>
      </c>
      <c r="K9" s="21">
        <f t="shared" si="1"/>
        <v>0.9454926624737946</v>
      </c>
      <c r="L9" s="20">
        <f t="shared" si="2"/>
        <v>0.9454926624737946</v>
      </c>
    </row>
    <row r="10" spans="1:12" ht="15" customHeight="1">
      <c r="A10" s="2" t="s">
        <v>11</v>
      </c>
      <c r="B10" s="2" t="s">
        <v>12</v>
      </c>
      <c r="C10" s="2"/>
      <c r="D10" s="18">
        <v>15072</v>
      </c>
      <c r="E10" s="18">
        <v>0</v>
      </c>
      <c r="F10" s="18">
        <v>0</v>
      </c>
      <c r="G10" s="18">
        <v>9107</v>
      </c>
      <c r="H10" s="18">
        <f t="shared" si="0"/>
        <v>9107</v>
      </c>
      <c r="I10" s="21">
        <f t="shared" si="1"/>
        <v>0</v>
      </c>
      <c r="J10" s="21">
        <f t="shared" si="1"/>
        <v>0</v>
      </c>
      <c r="K10" s="21">
        <f t="shared" si="1"/>
        <v>0.6042330148619958</v>
      </c>
      <c r="L10" s="20">
        <f t="shared" si="2"/>
        <v>0.6042330148619958</v>
      </c>
    </row>
    <row r="11" spans="1:12" ht="15" customHeight="1">
      <c r="A11" s="2" t="s">
        <v>13</v>
      </c>
      <c r="B11" s="2" t="s">
        <v>14</v>
      </c>
      <c r="C11" s="2"/>
      <c r="D11" s="18">
        <v>6017</v>
      </c>
      <c r="E11" s="18">
        <v>0</v>
      </c>
      <c r="F11" s="18">
        <v>0</v>
      </c>
      <c r="G11" s="18">
        <v>5290</v>
      </c>
      <c r="H11" s="18">
        <f t="shared" si="0"/>
        <v>5290</v>
      </c>
      <c r="I11" s="21">
        <f t="shared" si="1"/>
        <v>0</v>
      </c>
      <c r="J11" s="21">
        <f t="shared" si="1"/>
        <v>0</v>
      </c>
      <c r="K11" s="21">
        <f t="shared" si="1"/>
        <v>0.879175668938009</v>
      </c>
      <c r="L11" s="20">
        <f t="shared" si="2"/>
        <v>0.879175668938009</v>
      </c>
    </row>
    <row r="12" spans="1:12" ht="15" customHeight="1">
      <c r="A12" s="2" t="s">
        <v>15</v>
      </c>
      <c r="B12" s="2" t="s">
        <v>16</v>
      </c>
      <c r="C12" s="2"/>
      <c r="D12" s="18">
        <v>2449</v>
      </c>
      <c r="E12" s="18">
        <v>0</v>
      </c>
      <c r="F12" s="18">
        <v>0</v>
      </c>
      <c r="G12" s="18">
        <v>2349</v>
      </c>
      <c r="H12" s="18">
        <f t="shared" si="0"/>
        <v>2349</v>
      </c>
      <c r="I12" s="21">
        <f t="shared" si="1"/>
        <v>0</v>
      </c>
      <c r="J12" s="21">
        <f t="shared" si="1"/>
        <v>0</v>
      </c>
      <c r="K12" s="21">
        <f t="shared" si="1"/>
        <v>0.9591670069416088</v>
      </c>
      <c r="L12" s="20">
        <f t="shared" si="2"/>
        <v>0.9591670069416088</v>
      </c>
    </row>
    <row r="13" spans="1:12" ht="15" customHeight="1">
      <c r="A13" s="2" t="s">
        <v>17</v>
      </c>
      <c r="B13" s="2" t="s">
        <v>18</v>
      </c>
      <c r="C13" s="2"/>
      <c r="D13" s="18">
        <v>1024</v>
      </c>
      <c r="E13" s="18">
        <v>0</v>
      </c>
      <c r="F13" s="18">
        <v>0</v>
      </c>
      <c r="G13" s="18">
        <v>780</v>
      </c>
      <c r="H13" s="18">
        <f t="shared" si="0"/>
        <v>780</v>
      </c>
      <c r="I13" s="21">
        <f t="shared" si="1"/>
        <v>0</v>
      </c>
      <c r="J13" s="21">
        <f t="shared" si="1"/>
        <v>0</v>
      </c>
      <c r="K13" s="21">
        <f t="shared" si="1"/>
        <v>0.76171875</v>
      </c>
      <c r="L13" s="20">
        <f t="shared" si="2"/>
        <v>0.76171875</v>
      </c>
    </row>
    <row r="14" spans="1:12" ht="15" customHeight="1">
      <c r="A14" s="2" t="s">
        <v>19</v>
      </c>
      <c r="B14" s="2" t="s">
        <v>20</v>
      </c>
      <c r="C14" s="2"/>
      <c r="D14" s="18">
        <v>7652</v>
      </c>
      <c r="E14" s="18">
        <v>0</v>
      </c>
      <c r="F14" s="18">
        <v>0</v>
      </c>
      <c r="G14" s="18">
        <v>5625</v>
      </c>
      <c r="H14" s="18">
        <f t="shared" si="0"/>
        <v>5625</v>
      </c>
      <c r="I14" s="21">
        <f t="shared" si="1"/>
        <v>0</v>
      </c>
      <c r="J14" s="21">
        <f t="shared" si="1"/>
        <v>0</v>
      </c>
      <c r="K14" s="21">
        <f t="shared" si="1"/>
        <v>0.7351019341348667</v>
      </c>
      <c r="L14" s="20">
        <f t="shared" si="2"/>
        <v>0.7351019341348667</v>
      </c>
    </row>
    <row r="15" spans="1:12" ht="15" customHeight="1">
      <c r="A15" s="2" t="s">
        <v>23</v>
      </c>
      <c r="B15" s="2" t="s">
        <v>24</v>
      </c>
      <c r="C15" s="2"/>
      <c r="D15" s="18">
        <v>2610</v>
      </c>
      <c r="E15" s="18">
        <v>0</v>
      </c>
      <c r="F15" s="18">
        <v>0</v>
      </c>
      <c r="G15" s="18">
        <v>2018</v>
      </c>
      <c r="H15" s="18">
        <f t="shared" si="0"/>
        <v>2018</v>
      </c>
      <c r="I15" s="21">
        <f t="shared" si="1"/>
        <v>0</v>
      </c>
      <c r="J15" s="21">
        <f t="shared" si="1"/>
        <v>0</v>
      </c>
      <c r="K15" s="21">
        <f t="shared" si="1"/>
        <v>0.7731800766283525</v>
      </c>
      <c r="L15" s="20">
        <f t="shared" si="2"/>
        <v>0.7731800766283525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64361</v>
      </c>
      <c r="E16" s="13">
        <f>SUM(E7:E15)</f>
        <v>0</v>
      </c>
      <c r="F16" s="13">
        <f>SUM(F7:F15)</f>
        <v>0</v>
      </c>
      <c r="G16" s="13">
        <f>SUM(G7:G15)</f>
        <v>52252</v>
      </c>
      <c r="H16" s="13">
        <f>SUM(G16)</f>
        <v>52252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0.8118581128323052</v>
      </c>
      <c r="L16" s="15">
        <f t="shared" si="2"/>
        <v>0.8118581128323052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3085</v>
      </c>
      <c r="E18" s="18">
        <v>1830</v>
      </c>
      <c r="F18" s="18">
        <v>14</v>
      </c>
      <c r="G18" s="18">
        <v>991</v>
      </c>
      <c r="H18" s="18">
        <f aca="true" t="shared" si="3" ref="H18:H24">SUM(E18:G18)</f>
        <v>2835</v>
      </c>
      <c r="I18" s="21">
        <f aca="true" t="shared" si="4" ref="I18:K25">IF($D18&gt;0,E18/$D18,0)</f>
        <v>0.593192868719611</v>
      </c>
      <c r="J18" s="21">
        <f t="shared" si="4"/>
        <v>0.00453808752025932</v>
      </c>
      <c r="K18" s="21">
        <f t="shared" si="4"/>
        <v>0.3212317666126418</v>
      </c>
      <c r="L18" s="20">
        <f t="shared" si="2"/>
        <v>0.9189627228525121</v>
      </c>
    </row>
    <row r="19" spans="1:12" ht="15" customHeight="1">
      <c r="A19" s="2" t="s">
        <v>25</v>
      </c>
      <c r="B19" s="2" t="s">
        <v>26</v>
      </c>
      <c r="C19" s="2"/>
      <c r="D19" s="18">
        <v>31824</v>
      </c>
      <c r="E19" s="18">
        <v>12218</v>
      </c>
      <c r="F19" s="18">
        <v>0</v>
      </c>
      <c r="G19" s="18">
        <v>9457</v>
      </c>
      <c r="H19" s="18">
        <f t="shared" si="3"/>
        <v>21675</v>
      </c>
      <c r="I19" s="21">
        <f t="shared" si="4"/>
        <v>0.38392408245349424</v>
      </c>
      <c r="J19" s="21">
        <f t="shared" si="4"/>
        <v>0</v>
      </c>
      <c r="K19" s="21">
        <f t="shared" si="4"/>
        <v>0.29716566113624937</v>
      </c>
      <c r="L19" s="20">
        <f t="shared" si="2"/>
        <v>0.6810897435897436</v>
      </c>
    </row>
    <row r="20" spans="1:12" ht="15" customHeight="1">
      <c r="A20" s="2" t="s">
        <v>27</v>
      </c>
      <c r="B20" s="2" t="s">
        <v>28</v>
      </c>
      <c r="C20" s="2"/>
      <c r="D20" s="18">
        <v>10300</v>
      </c>
      <c r="E20" s="18">
        <v>3987</v>
      </c>
      <c r="F20" s="18">
        <v>449</v>
      </c>
      <c r="G20" s="18">
        <v>2602</v>
      </c>
      <c r="H20" s="18">
        <f t="shared" si="3"/>
        <v>7038</v>
      </c>
      <c r="I20" s="21">
        <f t="shared" si="4"/>
        <v>0.3870873786407767</v>
      </c>
      <c r="J20" s="21">
        <f t="shared" si="4"/>
        <v>0.043592233009708735</v>
      </c>
      <c r="K20" s="21">
        <f t="shared" si="4"/>
        <v>0.252621359223301</v>
      </c>
      <c r="L20" s="20">
        <f t="shared" si="2"/>
        <v>0.6833009708737864</v>
      </c>
    </row>
    <row r="21" spans="1:12" ht="15" customHeight="1">
      <c r="A21" s="2" t="s">
        <v>29</v>
      </c>
      <c r="B21" s="2" t="s">
        <v>30</v>
      </c>
      <c r="C21" s="2"/>
      <c r="D21" s="18">
        <v>39</v>
      </c>
      <c r="E21" s="18">
        <v>16</v>
      </c>
      <c r="F21" s="18">
        <v>35</v>
      </c>
      <c r="G21" s="18">
        <v>7</v>
      </c>
      <c r="H21" s="18">
        <f t="shared" si="3"/>
        <v>58</v>
      </c>
      <c r="I21" s="21">
        <f t="shared" si="4"/>
        <v>0.41025641025641024</v>
      </c>
      <c r="J21" s="21">
        <f t="shared" si="4"/>
        <v>0.8974358974358975</v>
      </c>
      <c r="K21" s="21">
        <f t="shared" si="4"/>
        <v>0.1794871794871795</v>
      </c>
      <c r="L21" s="20">
        <f t="shared" si="2"/>
        <v>1.4871794871794872</v>
      </c>
    </row>
    <row r="22" spans="1:12" ht="15" customHeight="1">
      <c r="A22" s="2" t="s">
        <v>31</v>
      </c>
      <c r="B22" s="2" t="s">
        <v>32</v>
      </c>
      <c r="C22" s="2"/>
      <c r="D22" s="18">
        <v>114</v>
      </c>
      <c r="E22" s="18">
        <v>45</v>
      </c>
      <c r="F22" s="18">
        <v>0</v>
      </c>
      <c r="G22" s="18">
        <v>32</v>
      </c>
      <c r="H22" s="18">
        <f t="shared" si="3"/>
        <v>77</v>
      </c>
      <c r="I22" s="21">
        <f t="shared" si="4"/>
        <v>0.39473684210526316</v>
      </c>
      <c r="J22" s="21">
        <f t="shared" si="4"/>
        <v>0</v>
      </c>
      <c r="K22" s="21">
        <f t="shared" si="4"/>
        <v>0.2807017543859649</v>
      </c>
      <c r="L22" s="20">
        <f t="shared" si="2"/>
        <v>0.6754385964912281</v>
      </c>
    </row>
    <row r="23" spans="1:12" ht="15" customHeight="1">
      <c r="A23" s="2" t="s">
        <v>33</v>
      </c>
      <c r="B23" s="2" t="s">
        <v>34</v>
      </c>
      <c r="C23" s="2"/>
      <c r="D23" s="18">
        <v>700</v>
      </c>
      <c r="E23" s="18">
        <v>72</v>
      </c>
      <c r="F23" s="18">
        <v>0</v>
      </c>
      <c r="G23" s="18">
        <v>409</v>
      </c>
      <c r="H23" s="18">
        <f t="shared" si="3"/>
        <v>481</v>
      </c>
      <c r="I23" s="21">
        <f t="shared" si="4"/>
        <v>0.10285714285714286</v>
      </c>
      <c r="J23" s="21">
        <f t="shared" si="4"/>
        <v>0</v>
      </c>
      <c r="K23" s="21">
        <f t="shared" si="4"/>
        <v>0.5842857142857143</v>
      </c>
      <c r="L23" s="20">
        <f t="shared" si="2"/>
        <v>0.6871428571428572</v>
      </c>
    </row>
    <row r="24" spans="1:12" ht="15" customHeight="1">
      <c r="A24" s="2" t="s">
        <v>35</v>
      </c>
      <c r="B24" s="2" t="s">
        <v>36</v>
      </c>
      <c r="C24" s="2"/>
      <c r="D24" s="18">
        <v>11162</v>
      </c>
      <c r="E24" s="18">
        <v>5601</v>
      </c>
      <c r="F24" s="18">
        <v>348</v>
      </c>
      <c r="G24" s="18">
        <v>2632</v>
      </c>
      <c r="H24" s="18">
        <f t="shared" si="3"/>
        <v>8581</v>
      </c>
      <c r="I24" s="21">
        <f t="shared" si="4"/>
        <v>0.501791793585379</v>
      </c>
      <c r="J24" s="21">
        <f t="shared" si="4"/>
        <v>0.03117720838559398</v>
      </c>
      <c r="K24" s="21">
        <f t="shared" si="4"/>
        <v>0.2358000358358717</v>
      </c>
      <c r="L24" s="20">
        <f t="shared" si="2"/>
        <v>0.7687690378068447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57224</v>
      </c>
      <c r="E25" s="22">
        <f>SUM(E18:E24)</f>
        <v>23769</v>
      </c>
      <c r="F25" s="22">
        <f>SUM(F18:F24)</f>
        <v>846</v>
      </c>
      <c r="G25" s="22">
        <f>SUM(G18:G24)</f>
        <v>16130</v>
      </c>
      <c r="H25" s="22">
        <f>SUM(E25:G25)</f>
        <v>40745</v>
      </c>
      <c r="I25" s="23">
        <f>IF($D25&gt;0,E25/$D25,0)</f>
        <v>0.4153676778973857</v>
      </c>
      <c r="J25" s="23">
        <f t="shared" si="4"/>
        <v>0.01478400671047113</v>
      </c>
      <c r="K25" s="23">
        <f t="shared" si="4"/>
        <v>0.28187473787222145</v>
      </c>
      <c r="L25" s="23">
        <f>IF(G25&gt;0,H25/$D25,0)</f>
        <v>0.7120264224800783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11217</v>
      </c>
      <c r="E27" s="9">
        <v>1582</v>
      </c>
      <c r="F27" s="9">
        <v>4125</v>
      </c>
      <c r="G27" s="9">
        <v>1120</v>
      </c>
      <c r="H27" s="18">
        <f>SUM(E27:G27)</f>
        <v>6827</v>
      </c>
      <c r="I27" s="25">
        <f>IF($D27&gt;0,E27/$D27,0)</f>
        <v>0.14103592760987788</v>
      </c>
      <c r="J27" s="25">
        <f>IF($D27&gt;0,F27/$D27,0)</f>
        <v>0.3677453864669698</v>
      </c>
      <c r="K27" s="25">
        <f>IF($D27&gt;0,G27/$D27,0)</f>
        <v>0.09984844432557725</v>
      </c>
      <c r="L27" s="25">
        <f>IF($D27&gt;0,H27/$D27,0)</f>
        <v>0.6086297584024248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132802</v>
      </c>
      <c r="E29" s="11">
        <f>E16+E25+E27</f>
        <v>25351</v>
      </c>
      <c r="F29" s="11">
        <f>F16+F25+F27</f>
        <v>4971</v>
      </c>
      <c r="G29" s="11">
        <f>G16+G25+G27</f>
        <v>69502</v>
      </c>
      <c r="H29" s="11">
        <f>SUM(E29:G29)</f>
        <v>99824</v>
      </c>
      <c r="I29" s="26">
        <f>IF($D29&gt;0,E29/$D29,0)</f>
        <v>0.19089320943961688</v>
      </c>
      <c r="J29" s="26">
        <f>IF($D29&gt;0,F29/$D29,0)</f>
        <v>0.037431665185765274</v>
      </c>
      <c r="K29" s="26">
        <f>IF($D29&gt;0,G29/$D29,0)</f>
        <v>0.5233505519495188</v>
      </c>
      <c r="L29" s="26">
        <f>IF($D29&gt;0,H29/$D29,0)</f>
        <v>0.7516754265749009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July "&amp;yr</f>
        <v>Document Source Statistics July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12</v>
      </c>
      <c r="E7" s="18">
        <v>0</v>
      </c>
      <c r="F7" s="18">
        <v>0</v>
      </c>
      <c r="G7" s="18">
        <v>6</v>
      </c>
      <c r="H7" s="18">
        <f>SUM(E7:G7)</f>
        <v>6</v>
      </c>
      <c r="I7" s="21">
        <f>IF($D7&gt;0,E7/$D7,0)</f>
        <v>0</v>
      </c>
      <c r="J7" s="21">
        <f>IF($D7&gt;0,F7/$D7,0)</f>
        <v>0</v>
      </c>
      <c r="K7" s="21">
        <f>IF($D7&gt;0,G7/$D7,0)</f>
        <v>0.5</v>
      </c>
      <c r="L7" s="20">
        <f>SUM(I7:K7)</f>
        <v>0.5</v>
      </c>
    </row>
    <row r="8" spans="1:12" ht="15" customHeight="1">
      <c r="A8" s="2" t="s">
        <v>7</v>
      </c>
      <c r="B8" s="2" t="s">
        <v>8</v>
      </c>
      <c r="C8" s="2"/>
      <c r="D8" s="18">
        <v>17468</v>
      </c>
      <c r="E8" s="18">
        <v>0</v>
      </c>
      <c r="F8" s="18">
        <v>0</v>
      </c>
      <c r="G8" s="18">
        <v>15900</v>
      </c>
      <c r="H8" s="18">
        <f aca="true" t="shared" si="0" ref="H8:H15">SUM(E8:G8)</f>
        <v>15900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0.9102358598580261</v>
      </c>
      <c r="L8" s="20">
        <f aca="true" t="shared" si="2" ref="L8:L24">SUM(I8:K8)</f>
        <v>0.9102358598580261</v>
      </c>
    </row>
    <row r="9" spans="1:12" ht="15" customHeight="1">
      <c r="A9" s="2" t="s">
        <v>9</v>
      </c>
      <c r="B9" s="2" t="s">
        <v>10</v>
      </c>
      <c r="C9" s="2"/>
      <c r="D9" s="18">
        <v>7059</v>
      </c>
      <c r="E9" s="18">
        <v>0</v>
      </c>
      <c r="F9" s="18">
        <v>0</v>
      </c>
      <c r="G9" s="18">
        <v>6601</v>
      </c>
      <c r="H9" s="18">
        <f t="shared" si="0"/>
        <v>6601</v>
      </c>
      <c r="I9" s="21">
        <f t="shared" si="1"/>
        <v>0</v>
      </c>
      <c r="J9" s="21">
        <f t="shared" si="1"/>
        <v>0</v>
      </c>
      <c r="K9" s="21">
        <f t="shared" si="1"/>
        <v>0.9351182887094489</v>
      </c>
      <c r="L9" s="20">
        <f t="shared" si="2"/>
        <v>0.9351182887094489</v>
      </c>
    </row>
    <row r="10" spans="1:12" ht="15" customHeight="1">
      <c r="A10" s="2" t="s">
        <v>11</v>
      </c>
      <c r="B10" s="2" t="s">
        <v>12</v>
      </c>
      <c r="C10" s="2"/>
      <c r="D10" s="18">
        <v>13485</v>
      </c>
      <c r="E10" s="18">
        <v>0</v>
      </c>
      <c r="F10" s="18">
        <v>0</v>
      </c>
      <c r="G10" s="18">
        <v>8025</v>
      </c>
      <c r="H10" s="18">
        <f t="shared" si="0"/>
        <v>8025</v>
      </c>
      <c r="I10" s="21">
        <f t="shared" si="1"/>
        <v>0</v>
      </c>
      <c r="J10" s="21">
        <f t="shared" si="1"/>
        <v>0</v>
      </c>
      <c r="K10" s="21">
        <f t="shared" si="1"/>
        <v>0.5951056729699666</v>
      </c>
      <c r="L10" s="20">
        <f t="shared" si="2"/>
        <v>0.5951056729699666</v>
      </c>
    </row>
    <row r="11" spans="1:12" ht="15" customHeight="1">
      <c r="A11" s="2" t="s">
        <v>13</v>
      </c>
      <c r="B11" s="2" t="s">
        <v>14</v>
      </c>
      <c r="C11" s="2"/>
      <c r="D11" s="18">
        <v>5552</v>
      </c>
      <c r="E11" s="18">
        <v>0</v>
      </c>
      <c r="F11" s="18">
        <v>0</v>
      </c>
      <c r="G11" s="18">
        <v>4771</v>
      </c>
      <c r="H11" s="18">
        <f t="shared" si="0"/>
        <v>4771</v>
      </c>
      <c r="I11" s="21">
        <f t="shared" si="1"/>
        <v>0</v>
      </c>
      <c r="J11" s="21">
        <f t="shared" si="1"/>
        <v>0</v>
      </c>
      <c r="K11" s="21">
        <f t="shared" si="1"/>
        <v>0.8593299711815562</v>
      </c>
      <c r="L11" s="20">
        <f t="shared" si="2"/>
        <v>0.8593299711815562</v>
      </c>
    </row>
    <row r="12" spans="1:12" ht="15" customHeight="1">
      <c r="A12" s="2" t="s">
        <v>15</v>
      </c>
      <c r="B12" s="2" t="s">
        <v>16</v>
      </c>
      <c r="C12" s="2"/>
      <c r="D12" s="18">
        <v>2251</v>
      </c>
      <c r="E12" s="18">
        <v>0</v>
      </c>
      <c r="F12" s="18">
        <v>0</v>
      </c>
      <c r="G12" s="18">
        <v>2149</v>
      </c>
      <c r="H12" s="18">
        <f t="shared" si="0"/>
        <v>2149</v>
      </c>
      <c r="I12" s="21">
        <f t="shared" si="1"/>
        <v>0</v>
      </c>
      <c r="J12" s="21">
        <f t="shared" si="1"/>
        <v>0</v>
      </c>
      <c r="K12" s="21">
        <f t="shared" si="1"/>
        <v>0.9546868058640604</v>
      </c>
      <c r="L12" s="20">
        <f t="shared" si="2"/>
        <v>0.9546868058640604</v>
      </c>
    </row>
    <row r="13" spans="1:12" ht="15" customHeight="1">
      <c r="A13" s="2" t="s">
        <v>17</v>
      </c>
      <c r="B13" s="2" t="s">
        <v>18</v>
      </c>
      <c r="C13" s="2"/>
      <c r="D13" s="18">
        <v>1037</v>
      </c>
      <c r="E13" s="18">
        <v>0</v>
      </c>
      <c r="F13" s="18">
        <v>0</v>
      </c>
      <c r="G13" s="18">
        <v>766</v>
      </c>
      <c r="H13" s="18">
        <f t="shared" si="0"/>
        <v>766</v>
      </c>
      <c r="I13" s="21">
        <f t="shared" si="1"/>
        <v>0</v>
      </c>
      <c r="J13" s="21">
        <f t="shared" si="1"/>
        <v>0</v>
      </c>
      <c r="K13" s="21">
        <f t="shared" si="1"/>
        <v>0.7386692381870781</v>
      </c>
      <c r="L13" s="20">
        <f t="shared" si="2"/>
        <v>0.7386692381870781</v>
      </c>
    </row>
    <row r="14" spans="1:12" ht="15" customHeight="1">
      <c r="A14" s="2" t="s">
        <v>19</v>
      </c>
      <c r="B14" s="2" t="s">
        <v>20</v>
      </c>
      <c r="C14" s="2"/>
      <c r="D14" s="18">
        <v>7080</v>
      </c>
      <c r="E14" s="18">
        <v>0</v>
      </c>
      <c r="F14" s="18">
        <v>0</v>
      </c>
      <c r="G14" s="18">
        <v>5039</v>
      </c>
      <c r="H14" s="18">
        <f t="shared" si="0"/>
        <v>5039</v>
      </c>
      <c r="I14" s="21">
        <f t="shared" si="1"/>
        <v>0</v>
      </c>
      <c r="J14" s="21">
        <f t="shared" si="1"/>
        <v>0</v>
      </c>
      <c r="K14" s="21">
        <f t="shared" si="1"/>
        <v>0.7117231638418079</v>
      </c>
      <c r="L14" s="20">
        <f t="shared" si="2"/>
        <v>0.7117231638418079</v>
      </c>
    </row>
    <row r="15" spans="1:12" ht="15" customHeight="1">
      <c r="A15" s="2" t="s">
        <v>23</v>
      </c>
      <c r="B15" s="2" t="s">
        <v>24</v>
      </c>
      <c r="C15" s="2"/>
      <c r="D15" s="18">
        <v>2463</v>
      </c>
      <c r="E15" s="18">
        <v>0</v>
      </c>
      <c r="F15" s="18">
        <v>0</v>
      </c>
      <c r="G15" s="18">
        <v>1953</v>
      </c>
      <c r="H15" s="18">
        <f t="shared" si="0"/>
        <v>1953</v>
      </c>
      <c r="I15" s="21">
        <f t="shared" si="1"/>
        <v>0</v>
      </c>
      <c r="J15" s="21">
        <f t="shared" si="1"/>
        <v>0</v>
      </c>
      <c r="K15" s="21">
        <f t="shared" si="1"/>
        <v>0.7929354445797807</v>
      </c>
      <c r="L15" s="20">
        <f t="shared" si="2"/>
        <v>0.7929354445797807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56407</v>
      </c>
      <c r="E16" s="13">
        <f>SUM(E7:E15)</f>
        <v>0</v>
      </c>
      <c r="F16" s="13">
        <f>SUM(F7:F15)</f>
        <v>0</v>
      </c>
      <c r="G16" s="13">
        <f>SUM(G7:G15)</f>
        <v>45210</v>
      </c>
      <c r="H16" s="13">
        <f>SUM(G16)</f>
        <v>45210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0.8014962681936639</v>
      </c>
      <c r="L16" s="15">
        <f t="shared" si="2"/>
        <v>0.8014962681936639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1994</v>
      </c>
      <c r="E18" s="18">
        <v>1063</v>
      </c>
      <c r="F18" s="18"/>
      <c r="G18" s="18">
        <v>694</v>
      </c>
      <c r="H18" s="18">
        <f aca="true" t="shared" si="3" ref="H18:H24">SUM(E18:G18)</f>
        <v>1757</v>
      </c>
      <c r="I18" s="21">
        <f aca="true" t="shared" si="4" ref="I18:K25">IF($D18&gt;0,E18/$D18,0)</f>
        <v>0.533099297893681</v>
      </c>
      <c r="J18" s="21">
        <f t="shared" si="4"/>
        <v>0</v>
      </c>
      <c r="K18" s="21">
        <f t="shared" si="4"/>
        <v>0.34804413239719156</v>
      </c>
      <c r="L18" s="20">
        <f t="shared" si="2"/>
        <v>0.8811434302908726</v>
      </c>
    </row>
    <row r="19" spans="1:12" ht="15" customHeight="1">
      <c r="A19" s="2" t="s">
        <v>25</v>
      </c>
      <c r="B19" s="2" t="s">
        <v>26</v>
      </c>
      <c r="C19" s="2"/>
      <c r="D19" s="18">
        <v>25286</v>
      </c>
      <c r="E19" s="18">
        <v>6831</v>
      </c>
      <c r="F19" s="18">
        <v>423</v>
      </c>
      <c r="G19" s="18">
        <v>8450</v>
      </c>
      <c r="H19" s="18">
        <f t="shared" si="3"/>
        <v>15704</v>
      </c>
      <c r="I19" s="21">
        <f t="shared" si="4"/>
        <v>0.270149489836273</v>
      </c>
      <c r="J19" s="21">
        <f t="shared" si="4"/>
        <v>0.016728624535315983</v>
      </c>
      <c r="K19" s="21">
        <f t="shared" si="4"/>
        <v>0.3341770149489836</v>
      </c>
      <c r="L19" s="20">
        <f t="shared" si="2"/>
        <v>0.6210551293205726</v>
      </c>
    </row>
    <row r="20" spans="1:12" ht="15" customHeight="1">
      <c r="A20" s="2" t="s">
        <v>27</v>
      </c>
      <c r="B20" s="2" t="s">
        <v>28</v>
      </c>
      <c r="C20" s="2"/>
      <c r="D20" s="18">
        <v>9709</v>
      </c>
      <c r="E20" s="18">
        <v>3832</v>
      </c>
      <c r="F20" s="18">
        <v>29</v>
      </c>
      <c r="G20" s="18">
        <v>2446</v>
      </c>
      <c r="H20" s="18">
        <f t="shared" si="3"/>
        <v>6307</v>
      </c>
      <c r="I20" s="21">
        <f t="shared" si="4"/>
        <v>0.3946853434957256</v>
      </c>
      <c r="J20" s="21">
        <f t="shared" si="4"/>
        <v>0.002986919353177464</v>
      </c>
      <c r="K20" s="21">
        <f t="shared" si="4"/>
        <v>0.25193119785765783</v>
      </c>
      <c r="L20" s="20">
        <f t="shared" si="2"/>
        <v>0.6496034607065608</v>
      </c>
    </row>
    <row r="21" spans="1:12" ht="15" customHeight="1">
      <c r="A21" s="2" t="s">
        <v>29</v>
      </c>
      <c r="B21" s="2" t="s">
        <v>30</v>
      </c>
      <c r="C21" s="2"/>
      <c r="D21" s="18">
        <v>22</v>
      </c>
      <c r="E21" s="18">
        <v>18</v>
      </c>
      <c r="F21" s="18">
        <v>0</v>
      </c>
      <c r="G21" s="18">
        <v>4</v>
      </c>
      <c r="H21" s="18">
        <f t="shared" si="3"/>
        <v>22</v>
      </c>
      <c r="I21" s="21">
        <f t="shared" si="4"/>
        <v>0.8181818181818182</v>
      </c>
      <c r="J21" s="21">
        <f t="shared" si="4"/>
        <v>0</v>
      </c>
      <c r="K21" s="21">
        <f t="shared" si="4"/>
        <v>0.18181818181818182</v>
      </c>
      <c r="L21" s="20">
        <f t="shared" si="2"/>
        <v>1</v>
      </c>
    </row>
    <row r="22" spans="1:12" ht="15" customHeight="1">
      <c r="A22" s="2" t="s">
        <v>31</v>
      </c>
      <c r="B22" s="2" t="s">
        <v>32</v>
      </c>
      <c r="C22" s="2"/>
      <c r="D22" s="18">
        <v>112</v>
      </c>
      <c r="E22" s="18">
        <v>32</v>
      </c>
      <c r="F22" s="18">
        <v>0</v>
      </c>
      <c r="G22" s="18">
        <v>30</v>
      </c>
      <c r="H22" s="18">
        <f t="shared" si="3"/>
        <v>62</v>
      </c>
      <c r="I22" s="21">
        <f t="shared" si="4"/>
        <v>0.2857142857142857</v>
      </c>
      <c r="J22" s="21">
        <f t="shared" si="4"/>
        <v>0</v>
      </c>
      <c r="K22" s="21">
        <f t="shared" si="4"/>
        <v>0.26785714285714285</v>
      </c>
      <c r="L22" s="20">
        <f t="shared" si="2"/>
        <v>0.5535714285714286</v>
      </c>
    </row>
    <row r="23" spans="1:12" ht="15" customHeight="1">
      <c r="A23" s="2" t="s">
        <v>33</v>
      </c>
      <c r="B23" s="2" t="s">
        <v>34</v>
      </c>
      <c r="C23" s="2"/>
      <c r="D23" s="18">
        <v>517</v>
      </c>
      <c r="E23" s="18">
        <v>30</v>
      </c>
      <c r="F23" s="18">
        <v>0</v>
      </c>
      <c r="G23" s="18">
        <v>229</v>
      </c>
      <c r="H23" s="18">
        <f t="shared" si="3"/>
        <v>259</v>
      </c>
      <c r="I23" s="21">
        <f t="shared" si="4"/>
        <v>0.058027079303675046</v>
      </c>
      <c r="J23" s="21">
        <f t="shared" si="4"/>
        <v>0</v>
      </c>
      <c r="K23" s="21">
        <f t="shared" si="4"/>
        <v>0.44294003868471954</v>
      </c>
      <c r="L23" s="20">
        <f t="shared" si="2"/>
        <v>0.5009671179883946</v>
      </c>
    </row>
    <row r="24" spans="1:12" ht="15" customHeight="1">
      <c r="A24" s="2" t="s">
        <v>35</v>
      </c>
      <c r="B24" s="2" t="s">
        <v>36</v>
      </c>
      <c r="C24" s="2"/>
      <c r="D24" s="18">
        <v>10958</v>
      </c>
      <c r="E24" s="18">
        <v>5091</v>
      </c>
      <c r="F24" s="18">
        <v>320</v>
      </c>
      <c r="G24" s="18">
        <v>2511</v>
      </c>
      <c r="H24" s="18">
        <f t="shared" si="3"/>
        <v>7922</v>
      </c>
      <c r="I24" s="21">
        <f t="shared" si="4"/>
        <v>0.46459207884650483</v>
      </c>
      <c r="J24" s="21">
        <f t="shared" si="4"/>
        <v>0.029202409198758897</v>
      </c>
      <c r="K24" s="21">
        <f t="shared" si="4"/>
        <v>0.22914765468151121</v>
      </c>
      <c r="L24" s="20">
        <f t="shared" si="2"/>
        <v>0.7229421427267749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48598</v>
      </c>
      <c r="E25" s="22">
        <f>SUM(E18:E24)</f>
        <v>16897</v>
      </c>
      <c r="F25" s="22">
        <f>SUM(F18:F24)</f>
        <v>772</v>
      </c>
      <c r="G25" s="22">
        <f>SUM(G18:G24)</f>
        <v>14364</v>
      </c>
      <c r="H25" s="22">
        <f>SUM(E25:G25)</f>
        <v>32033</v>
      </c>
      <c r="I25" s="23">
        <f>IF($D25&gt;0,E25/$D25,0)</f>
        <v>0.34768920531709124</v>
      </c>
      <c r="J25" s="23">
        <f t="shared" si="4"/>
        <v>0.015885427383842958</v>
      </c>
      <c r="K25" s="23">
        <f t="shared" si="4"/>
        <v>0.2955677188361661</v>
      </c>
      <c r="L25" s="23">
        <f>IF(G25&gt;0,H25/$D25,0)</f>
        <v>0.6591423515371003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12582</v>
      </c>
      <c r="E27" s="9">
        <v>1246</v>
      </c>
      <c r="F27" s="9">
        <v>5569</v>
      </c>
      <c r="G27" s="9">
        <v>1065</v>
      </c>
      <c r="H27" s="18">
        <f>SUM(E27:G27)</f>
        <v>7880</v>
      </c>
      <c r="I27" s="25">
        <f>IF($D27&gt;0,E27/$D27,0)</f>
        <v>0.09903036083293594</v>
      </c>
      <c r="J27" s="25">
        <f>IF($D27&gt;0,F27/$D27,0)</f>
        <v>0.4426164361786679</v>
      </c>
      <c r="K27" s="25">
        <f>IF($D27&gt;0,G27/$D27,0)</f>
        <v>0.08464473056747734</v>
      </c>
      <c r="L27" s="25">
        <f>IF($D27&gt;0,H27/$D27,0)</f>
        <v>0.6262915275790812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117587</v>
      </c>
      <c r="E29" s="11">
        <f>E16+E25+E27</f>
        <v>18143</v>
      </c>
      <c r="F29" s="11">
        <f>F16+F25+F27</f>
        <v>6341</v>
      </c>
      <c r="G29" s="11">
        <f>G16+G25+G27</f>
        <v>60639</v>
      </c>
      <c r="H29" s="11">
        <f>SUM(E29:G29)</f>
        <v>85123</v>
      </c>
      <c r="I29" s="26">
        <f>IF($D29&gt;0,E29/$D29,0)</f>
        <v>0.15429426722341755</v>
      </c>
      <c r="J29" s="26">
        <f>IF($D29&gt;0,F29/$D29,0)</f>
        <v>0.053926029237925964</v>
      </c>
      <c r="K29" s="26">
        <f>IF($D29&gt;0,G29/$D29,0)</f>
        <v>0.5156947621760909</v>
      </c>
      <c r="L29" s="26">
        <f>IF($D29&gt;0,H29/$D29,0)</f>
        <v>0.7239150586374344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August "&amp;yr</f>
        <v>Document Source Statistics August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September "&amp;yr</f>
        <v>Document Source Statistics September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2022-07-14T18:00:18Z</cp:lastPrinted>
  <dcterms:created xsi:type="dcterms:W3CDTF">2009-01-14T12:53:02Z</dcterms:created>
  <dcterms:modified xsi:type="dcterms:W3CDTF">2022-08-16T11:55:49Z</dcterms:modified>
  <cp:category/>
  <cp:version/>
  <cp:contentType/>
  <cp:contentStatus/>
</cp:coreProperties>
</file>