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7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<sst xmlns="http://schemas.openxmlformats.org/spreadsheetml/2006/main" count="665" uniqueCount="52">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</sst>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"&amp;yr</f>
        <v>Document Source Statistics January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10" customFormat="1" ht="15" customHeight="1">
      <c r="A29" s="52" t="s">
        <v>49</v>
      </c>
      <c r="B29" s="53"/>
      <c r="C29" s="54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October "&amp;yr</f>
        <v>Document Source Statistics October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November "&amp;yr</f>
        <v>Document Source Statistics November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December "&amp;yr</f>
        <v>Document Source Statistics December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40"/>
      <c r="E7" s="44"/>
      <c r="F7" s="4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f>SUM(E7:E15)</f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28">
        <v>2023</v>
      </c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1, "&amp;yr&amp;" - December 31, "&amp;yr</f>
        <v>Document Source Statistics January 1, 2023 - December 31,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f>SUM(JAN:DEC!D7)</f>
        <v>167</v>
      </c>
      <c r="E7" s="18">
        <f>SUM(JAN:DEC!E7)</f>
        <v>0</v>
      </c>
      <c r="F7" s="18">
        <f>SUM(JAN:DEC!F7)</f>
        <v>0</v>
      </c>
      <c r="G7" s="18">
        <f>SUM(JAN:DEC!G7)</f>
        <v>117</v>
      </c>
      <c r="H7" s="18">
        <f>E7+F7+G7</f>
        <v>117</v>
      </c>
      <c r="I7" s="21">
        <f>IF($D7&gt;0,E7/$D7,0)</f>
        <v>0</v>
      </c>
      <c r="J7" s="21">
        <f>IF($D7&gt;0,F7/$D7,0)</f>
        <v>0</v>
      </c>
      <c r="K7" s="21">
        <f>IF($D7&gt;0,G7/$D7,0)</f>
        <v>0.7005988023952096</v>
      </c>
      <c r="L7" s="20">
        <f>SUM(I7:K7)</f>
        <v>0.7005988023952096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182525</v>
      </c>
      <c r="E8" s="18">
        <f>SUM(JAN:DEC!E8)</f>
        <v>0</v>
      </c>
      <c r="F8" s="18">
        <f>SUM(JAN:DEC!F8)</f>
        <v>0</v>
      </c>
      <c r="G8" s="18">
        <f>SUM(JAN:DEC!G8)</f>
        <v>167044</v>
      </c>
      <c r="H8" s="18">
        <f aca="true" t="shared" si="0" ref="H8:H15">E8+F8+G8</f>
        <v>167044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0.9151842213395426</v>
      </c>
      <c r="L8" s="20">
        <f aca="true" t="shared" si="2" ref="L8:L16">SUM(I8:K8)</f>
        <v>0.9151842213395426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59255</v>
      </c>
      <c r="E9" s="18">
        <f>SUM(JAN:DEC!E9)</f>
        <v>0</v>
      </c>
      <c r="F9" s="18">
        <f>SUM(JAN:DEC!F9)</f>
        <v>0</v>
      </c>
      <c r="G9" s="18">
        <f>SUM(JAN:DEC!G9)</f>
        <v>55105</v>
      </c>
      <c r="H9" s="18">
        <f t="shared" si="0"/>
        <v>55105</v>
      </c>
      <c r="I9" s="21">
        <f t="shared" si="1"/>
        <v>0</v>
      </c>
      <c r="J9" s="21">
        <f t="shared" si="1"/>
        <v>0</v>
      </c>
      <c r="K9" s="21">
        <f t="shared" si="1"/>
        <v>0.9299637161420977</v>
      </c>
      <c r="L9" s="20">
        <f t="shared" si="2"/>
        <v>0.9299637161420977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111152</v>
      </c>
      <c r="E10" s="18">
        <f>SUM(JAN:DEC!E10)</f>
        <v>0</v>
      </c>
      <c r="F10" s="18">
        <f>SUM(JAN:DEC!F10)</f>
        <v>1</v>
      </c>
      <c r="G10" s="18">
        <f>SUM(JAN:DEC!G10)</f>
        <v>69816</v>
      </c>
      <c r="H10" s="18">
        <f t="shared" si="0"/>
        <v>69817</v>
      </c>
      <c r="I10" s="21">
        <f t="shared" si="1"/>
        <v>0</v>
      </c>
      <c r="J10" s="21">
        <f t="shared" si="1"/>
        <v>8.996689218367641E-06</v>
      </c>
      <c r="K10" s="21">
        <f t="shared" si="1"/>
        <v>0.6281128544695552</v>
      </c>
      <c r="L10" s="20">
        <f t="shared" si="2"/>
        <v>0.6281218511587736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46479</v>
      </c>
      <c r="E11" s="18">
        <f>SUM(JAN:DEC!E11)</f>
        <v>0</v>
      </c>
      <c r="F11" s="18">
        <f>SUM(JAN:DEC!F11)</f>
        <v>0</v>
      </c>
      <c r="G11" s="18">
        <f>SUM(JAN:DEC!G11)</f>
        <v>39623</v>
      </c>
      <c r="H11" s="18">
        <f t="shared" si="0"/>
        <v>39623</v>
      </c>
      <c r="I11" s="21">
        <f t="shared" si="1"/>
        <v>0</v>
      </c>
      <c r="J11" s="21">
        <f t="shared" si="1"/>
        <v>0</v>
      </c>
      <c r="K11" s="21">
        <f t="shared" si="1"/>
        <v>0.852492523505239</v>
      </c>
      <c r="L11" s="20">
        <f t="shared" si="2"/>
        <v>0.852492523505239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13883</v>
      </c>
      <c r="E12" s="18">
        <f>SUM(JAN:DEC!E12)</f>
        <v>0</v>
      </c>
      <c r="F12" s="18">
        <f>SUM(JAN:DEC!F12)</f>
        <v>0</v>
      </c>
      <c r="G12" s="18">
        <f>SUM(JAN:DEC!G12)</f>
        <v>13109</v>
      </c>
      <c r="H12" s="18">
        <f t="shared" si="0"/>
        <v>13109</v>
      </c>
      <c r="I12" s="21">
        <f t="shared" si="1"/>
        <v>0</v>
      </c>
      <c r="J12" s="21">
        <f t="shared" si="1"/>
        <v>0</v>
      </c>
      <c r="K12" s="21">
        <f t="shared" si="1"/>
        <v>0.9442483613051934</v>
      </c>
      <c r="L12" s="20">
        <f t="shared" si="2"/>
        <v>0.9442483613051934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7841</v>
      </c>
      <c r="E13" s="18">
        <f>SUM(JAN:DEC!E13)</f>
        <v>0</v>
      </c>
      <c r="F13" s="18">
        <f>SUM(JAN:DEC!F13)</f>
        <v>0</v>
      </c>
      <c r="G13" s="18">
        <f>SUM(JAN:DEC!G13)</f>
        <v>6114</v>
      </c>
      <c r="H13" s="18">
        <f t="shared" si="0"/>
        <v>6114</v>
      </c>
      <c r="I13" s="21">
        <f t="shared" si="1"/>
        <v>0</v>
      </c>
      <c r="J13" s="21">
        <f t="shared" si="1"/>
        <v>0</v>
      </c>
      <c r="K13" s="21">
        <f t="shared" si="1"/>
        <v>0.7797474811886239</v>
      </c>
      <c r="L13" s="20">
        <f t="shared" si="2"/>
        <v>0.7797474811886239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57631</v>
      </c>
      <c r="E14" s="18">
        <f>SUM(JAN:DEC!E14)</f>
        <v>0</v>
      </c>
      <c r="F14" s="18">
        <f>SUM(JAN:DEC!F14)</f>
        <v>0</v>
      </c>
      <c r="G14" s="18">
        <f>SUM(JAN:DEC!G14)</f>
        <v>43639</v>
      </c>
      <c r="H14" s="18">
        <f t="shared" si="0"/>
        <v>43639</v>
      </c>
      <c r="I14" s="21">
        <f t="shared" si="1"/>
        <v>0</v>
      </c>
      <c r="J14" s="21">
        <f t="shared" si="1"/>
        <v>0</v>
      </c>
      <c r="K14" s="21">
        <f t="shared" si="1"/>
        <v>0.7572139994100398</v>
      </c>
      <c r="L14" s="20">
        <f t="shared" si="2"/>
        <v>0.7572139994100398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24044</v>
      </c>
      <c r="E15" s="18">
        <f>SUM(JAN:DEC!E15)</f>
        <v>0</v>
      </c>
      <c r="F15" s="18">
        <f>SUM(JAN:DEC!F15)</f>
        <v>0</v>
      </c>
      <c r="G15" s="18">
        <f>SUM(JAN:DEC!G15)</f>
        <v>18653</v>
      </c>
      <c r="H15" s="18">
        <f t="shared" si="0"/>
        <v>18653</v>
      </c>
      <c r="I15" s="21">
        <f t="shared" si="1"/>
        <v>0</v>
      </c>
      <c r="J15" s="21">
        <f t="shared" si="1"/>
        <v>0</v>
      </c>
      <c r="K15" s="21">
        <f t="shared" si="1"/>
        <v>0.7757860588920312</v>
      </c>
      <c r="L15" s="20">
        <f t="shared" si="2"/>
        <v>0.7757860588920312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502977</v>
      </c>
      <c r="E16" s="13">
        <f>SUM(E7:E15)</f>
        <v>0</v>
      </c>
      <c r="F16" s="13">
        <f>SUM(F7:F15)</f>
        <v>1</v>
      </c>
      <c r="G16" s="13">
        <f>SUM(G7:G15)</f>
        <v>413220</v>
      </c>
      <c r="H16" s="13">
        <f>SUM(H7:H15)</f>
        <v>413221</v>
      </c>
      <c r="I16" s="14">
        <f>IF($D16&gt;0,E16/$D16,0)</f>
        <v>0</v>
      </c>
      <c r="J16" s="14">
        <f>IF($D16&gt;0,F16/$D16,0)</f>
        <v>1.988162480590564E-06</v>
      </c>
      <c r="K16" s="14">
        <f>IF($D16&gt;0,G16/$D16,0)</f>
        <v>0.8215485002296328</v>
      </c>
      <c r="L16" s="15">
        <f t="shared" si="2"/>
        <v>0.8215504883921133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26220</v>
      </c>
      <c r="E18" s="18">
        <f>SUM(JAN:DEC!E18)</f>
        <v>14335</v>
      </c>
      <c r="F18" s="18">
        <f>SUM(JAN:DEC!F18)</f>
        <v>31</v>
      </c>
      <c r="G18" s="18">
        <f>SUM(JAN:DEC!G18)</f>
        <v>8017</v>
      </c>
      <c r="H18" s="18">
        <f>SUM(JAN:DEC!H18)</f>
        <v>22383</v>
      </c>
      <c r="I18" s="21">
        <f aca="true" t="shared" si="3" ref="I18:K25">IF($D18&gt;0,E18/$D18,0)</f>
        <v>0.5467200610221206</v>
      </c>
      <c r="J18" s="21">
        <f t="shared" si="3"/>
        <v>0.0011823035850495804</v>
      </c>
      <c r="K18" s="21">
        <f t="shared" si="3"/>
        <v>0.3057589626239512</v>
      </c>
      <c r="L18" s="20">
        <f aca="true" t="shared" si="4" ref="L18:L24">SUM(I18:K18)</f>
        <v>0.8536613272311213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245649</v>
      </c>
      <c r="E19" s="18">
        <f>SUM(JAN:DEC!E19)</f>
        <v>91341</v>
      </c>
      <c r="F19" s="18">
        <f>SUM(JAN:DEC!F19)</f>
        <v>3985</v>
      </c>
      <c r="G19" s="18">
        <f>SUM(JAN:DEC!G19)</f>
        <v>76545</v>
      </c>
      <c r="H19" s="18">
        <f>SUM(JAN:DEC!H19)</f>
        <v>171871</v>
      </c>
      <c r="I19" s="21">
        <f t="shared" si="3"/>
        <v>0.3718354237143241</v>
      </c>
      <c r="J19" s="21">
        <f t="shared" si="3"/>
        <v>0.016222333492096445</v>
      </c>
      <c r="K19" s="21">
        <f t="shared" si="3"/>
        <v>0.3116031410671324</v>
      </c>
      <c r="L19" s="20">
        <f t="shared" si="4"/>
        <v>0.6996608982735529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86792</v>
      </c>
      <c r="E20" s="18">
        <f>SUM(JAN:DEC!E20)</f>
        <v>35303</v>
      </c>
      <c r="F20" s="18">
        <f>SUM(JAN:DEC!F20)</f>
        <v>477</v>
      </c>
      <c r="G20" s="18">
        <f>SUM(JAN:DEC!G20)</f>
        <v>21729</v>
      </c>
      <c r="H20" s="18">
        <f>SUM(JAN:DEC!H20)</f>
        <v>57509</v>
      </c>
      <c r="I20" s="21">
        <f t="shared" si="3"/>
        <v>0.4067540787169324</v>
      </c>
      <c r="J20" s="21">
        <f t="shared" si="3"/>
        <v>0.005495898239469076</v>
      </c>
      <c r="K20" s="21">
        <f t="shared" si="3"/>
        <v>0.2503571757765693</v>
      </c>
      <c r="L20" s="20">
        <f t="shared" si="4"/>
        <v>0.6626071527329708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259</v>
      </c>
      <c r="E21" s="18">
        <f>SUM(JAN:DEC!E21)</f>
        <v>56</v>
      </c>
      <c r="F21" s="18">
        <f>SUM(JAN:DEC!F21)</f>
        <v>0</v>
      </c>
      <c r="G21" s="18">
        <f>SUM(JAN:DEC!G21)</f>
        <v>72</v>
      </c>
      <c r="H21" s="18">
        <f>SUM(JAN:DEC!H21)</f>
        <v>128</v>
      </c>
      <c r="I21" s="21">
        <f t="shared" si="3"/>
        <v>0.21621621621621623</v>
      </c>
      <c r="J21" s="21">
        <f t="shared" si="3"/>
        <v>0</v>
      </c>
      <c r="K21" s="21">
        <f t="shared" si="3"/>
        <v>0.277992277992278</v>
      </c>
      <c r="L21" s="20">
        <f t="shared" si="4"/>
        <v>0.4942084942084942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685</v>
      </c>
      <c r="E22" s="18">
        <f>SUM(JAN:DEC!E22)</f>
        <v>288</v>
      </c>
      <c r="F22" s="18">
        <f>SUM(JAN:DEC!F22)</f>
        <v>0</v>
      </c>
      <c r="G22" s="18">
        <f>SUM(JAN:DEC!G22)</f>
        <v>207</v>
      </c>
      <c r="H22" s="18">
        <f>SUM(JAN:DEC!H22)</f>
        <v>495</v>
      </c>
      <c r="I22" s="21">
        <f t="shared" si="3"/>
        <v>0.42043795620437957</v>
      </c>
      <c r="J22" s="21">
        <f t="shared" si="3"/>
        <v>0</v>
      </c>
      <c r="K22" s="21">
        <f t="shared" si="3"/>
        <v>0.3021897810218978</v>
      </c>
      <c r="L22" s="20">
        <f t="shared" si="4"/>
        <v>0.7226277372262774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3404</v>
      </c>
      <c r="E23" s="18">
        <f>SUM(JAN:DEC!E23)</f>
        <v>287</v>
      </c>
      <c r="F23" s="18">
        <f>SUM(JAN:DEC!F23)</f>
        <v>0</v>
      </c>
      <c r="G23" s="18">
        <f>SUM(JAN:DEC!G23)</f>
        <v>1577</v>
      </c>
      <c r="H23" s="18">
        <f>SUM(JAN:DEC!H23)</f>
        <v>1864</v>
      </c>
      <c r="I23" s="21">
        <f t="shared" si="3"/>
        <v>0.08431257344300823</v>
      </c>
      <c r="J23" s="21">
        <f t="shared" si="3"/>
        <v>0</v>
      </c>
      <c r="K23" s="21">
        <f t="shared" si="3"/>
        <v>0.46327849588719155</v>
      </c>
      <c r="L23" s="20">
        <f t="shared" si="4"/>
        <v>0.5475910693301997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94846</v>
      </c>
      <c r="E24" s="18">
        <f>SUM(JAN:DEC!E24)</f>
        <v>45240</v>
      </c>
      <c r="F24" s="18">
        <f>SUM(JAN:DEC!F24)</f>
        <v>4929</v>
      </c>
      <c r="G24" s="18">
        <f>SUM(JAN:DEC!G24)</f>
        <v>21914</v>
      </c>
      <c r="H24" s="18">
        <f>SUM(JAN:DEC!H24)</f>
        <v>72083</v>
      </c>
      <c r="I24" s="21">
        <f t="shared" si="3"/>
        <v>0.47698374206608607</v>
      </c>
      <c r="J24" s="21">
        <f t="shared" si="3"/>
        <v>0.05196845412563524</v>
      </c>
      <c r="K24" s="21">
        <f t="shared" si="3"/>
        <v>0.23104822554456697</v>
      </c>
      <c r="L24" s="20">
        <f t="shared" si="4"/>
        <v>0.7600004217362882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457855</v>
      </c>
      <c r="E25" s="22">
        <f>SUM(E18:E24)</f>
        <v>186850</v>
      </c>
      <c r="F25" s="22">
        <f>SUM(F18:F24)</f>
        <v>9422</v>
      </c>
      <c r="G25" s="22">
        <f>SUM(G18:G24)</f>
        <v>130061</v>
      </c>
      <c r="H25" s="22">
        <f>SUM(H18:H24)</f>
        <v>326333</v>
      </c>
      <c r="I25" s="23">
        <f>IF($D25&gt;0,E25/$D25,0)</f>
        <v>0.40809863384696027</v>
      </c>
      <c r="J25" s="23">
        <f t="shared" si="3"/>
        <v>0.020578567450393683</v>
      </c>
      <c r="K25" s="23">
        <f t="shared" si="3"/>
        <v>0.28406591606512976</v>
      </c>
      <c r="L25" s="23">
        <f>IF(G25&gt;0,H25/$D25,0)</f>
        <v>0.7127431173624837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98307</v>
      </c>
      <c r="E27" s="9">
        <f>SUM(JAN:DEC!E27)</f>
        <v>11055</v>
      </c>
      <c r="F27" s="9">
        <f>SUM(JAN:DEC!F27)</f>
        <v>35775</v>
      </c>
      <c r="G27" s="9">
        <f>SUM(JAN:DEC!G27)</f>
        <v>9885</v>
      </c>
      <c r="H27" s="9">
        <f>SUM(E27:G27)</f>
        <v>56715</v>
      </c>
      <c r="I27" s="25">
        <f>IF($D27&gt;0,E27/$D27,0)</f>
        <v>0.11245384357166835</v>
      </c>
      <c r="J27" s="25">
        <f>IF($D27&gt;0,F27/$D27,0)</f>
        <v>0.36391101345784127</v>
      </c>
      <c r="K27" s="25">
        <f>IF($D27&gt;0,G27/$D27,0)</f>
        <v>0.10055235130763832</v>
      </c>
      <c r="L27" s="25">
        <f>IF($D27&gt;0,H27/$D27,0)</f>
        <v>0.5769172083371479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1059139</v>
      </c>
      <c r="E29" s="11">
        <f>E16+E25+E27</f>
        <v>197905</v>
      </c>
      <c r="F29" s="11">
        <f>F16+F25+F27</f>
        <v>45198</v>
      </c>
      <c r="G29" s="11">
        <f>G16+G25+G27</f>
        <v>553166</v>
      </c>
      <c r="H29" s="11">
        <f>SUM(E29:G29)</f>
        <v>796269</v>
      </c>
      <c r="I29" s="26">
        <f>IF($D29&gt;0,E29/$D29,0)</f>
        <v>0.18685460548615432</v>
      </c>
      <c r="J29" s="26">
        <f>IF($D29&gt;0,F29/$D29,0)</f>
        <v>0.04267428543373438</v>
      </c>
      <c r="K29" s="26">
        <f>IF($D29&gt;0,G29/$D29,0)</f>
        <v>0.5222789454453098</v>
      </c>
      <c r="L29" s="26">
        <f>IF($D29&gt;0,H29/$D29,0)</f>
        <v>0.7518078363651985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February "&amp;yr</f>
        <v>Document Source Statistics February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March "&amp;yr</f>
        <v>Document Source Statistics March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19</v>
      </c>
      <c r="E7" s="18">
        <v>0</v>
      </c>
      <c r="F7" s="18">
        <v>0</v>
      </c>
      <c r="G7" s="46">
        <v>8</v>
      </c>
      <c r="H7" s="18">
        <f>SUM(E7:G7)</f>
        <v>8</v>
      </c>
      <c r="I7" s="21">
        <f>IF($D7&gt;0,E7/$D7,0)</f>
        <v>0</v>
      </c>
      <c r="J7" s="21">
        <f>IF($D7&gt;0,F7/$D7,0)</f>
        <v>0</v>
      </c>
      <c r="K7" s="21">
        <f>IF($D7&gt;0,G7/$D7,0)</f>
        <v>0.42105263157894735</v>
      </c>
      <c r="L7" s="20">
        <f>SUM(I7:K7)</f>
        <v>0.42105263157894735</v>
      </c>
    </row>
    <row r="8" spans="1:12" ht="15" customHeight="1">
      <c r="A8" s="2" t="s">
        <v>7</v>
      </c>
      <c r="B8" s="2" t="s">
        <v>8</v>
      </c>
      <c r="C8" s="2"/>
      <c r="D8" s="18">
        <v>25052</v>
      </c>
      <c r="E8" s="18">
        <v>0</v>
      </c>
      <c r="F8" s="18">
        <v>0</v>
      </c>
      <c r="G8" s="46">
        <v>23367</v>
      </c>
      <c r="H8" s="18">
        <f aca="true" t="shared" si="0" ref="H8:H15">SUM(E8:G8)</f>
        <v>23367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0.9327399010059078</v>
      </c>
      <c r="L8" s="20">
        <f aca="true" t="shared" si="2" ref="L8:L24">SUM(I8:K8)</f>
        <v>0.9327399010059078</v>
      </c>
    </row>
    <row r="9" spans="1:12" ht="15" customHeight="1">
      <c r="A9" s="2" t="s">
        <v>9</v>
      </c>
      <c r="B9" s="2" t="s">
        <v>10</v>
      </c>
      <c r="C9" s="2"/>
      <c r="D9" s="46">
        <v>7362</v>
      </c>
      <c r="E9" s="18">
        <v>0</v>
      </c>
      <c r="F9" s="18">
        <v>0</v>
      </c>
      <c r="G9" s="46">
        <v>6846</v>
      </c>
      <c r="H9" s="18">
        <f t="shared" si="0"/>
        <v>6846</v>
      </c>
      <c r="I9" s="21">
        <f t="shared" si="1"/>
        <v>0</v>
      </c>
      <c r="J9" s="21">
        <f t="shared" si="1"/>
        <v>0</v>
      </c>
      <c r="K9" s="21">
        <f t="shared" si="1"/>
        <v>0.9299103504482478</v>
      </c>
      <c r="L9" s="20">
        <f t="shared" si="2"/>
        <v>0.9299103504482478</v>
      </c>
    </row>
    <row r="10" spans="1:12" ht="15" customHeight="1">
      <c r="A10" s="2" t="s">
        <v>11</v>
      </c>
      <c r="B10" s="2" t="s">
        <v>12</v>
      </c>
      <c r="C10" s="2"/>
      <c r="D10" s="46">
        <v>14766</v>
      </c>
      <c r="E10" s="18">
        <v>0</v>
      </c>
      <c r="F10" s="18">
        <v>0</v>
      </c>
      <c r="G10" s="46">
        <v>9165</v>
      </c>
      <c r="H10" s="18">
        <f t="shared" si="0"/>
        <v>9165</v>
      </c>
      <c r="I10" s="21">
        <f t="shared" si="1"/>
        <v>0</v>
      </c>
      <c r="J10" s="21">
        <f t="shared" si="1"/>
        <v>0</v>
      </c>
      <c r="K10" s="21">
        <f t="shared" si="1"/>
        <v>0.6206826493295409</v>
      </c>
      <c r="L10" s="20">
        <f t="shared" si="2"/>
        <v>0.6206826493295409</v>
      </c>
    </row>
    <row r="11" spans="1:12" ht="15" customHeight="1">
      <c r="A11" s="2" t="s">
        <v>13</v>
      </c>
      <c r="B11" s="2" t="s">
        <v>14</v>
      </c>
      <c r="C11" s="2"/>
      <c r="D11" s="46">
        <v>6297</v>
      </c>
      <c r="E11" s="18">
        <v>0</v>
      </c>
      <c r="F11" s="18">
        <v>0</v>
      </c>
      <c r="G11" s="46">
        <v>5351</v>
      </c>
      <c r="H11" s="18">
        <f t="shared" si="0"/>
        <v>5351</v>
      </c>
      <c r="I11" s="21">
        <f t="shared" si="1"/>
        <v>0</v>
      </c>
      <c r="J11" s="21">
        <f t="shared" si="1"/>
        <v>0</v>
      </c>
      <c r="K11" s="21">
        <f t="shared" si="1"/>
        <v>0.8497697316182309</v>
      </c>
      <c r="L11" s="20">
        <f t="shared" si="2"/>
        <v>0.8497697316182309</v>
      </c>
    </row>
    <row r="12" spans="1:12" ht="15" customHeight="1">
      <c r="A12" s="2" t="s">
        <v>15</v>
      </c>
      <c r="B12" s="2" t="s">
        <v>16</v>
      </c>
      <c r="C12" s="2"/>
      <c r="D12" s="46">
        <v>1872</v>
      </c>
      <c r="E12" s="18">
        <v>0</v>
      </c>
      <c r="F12" s="18">
        <v>0</v>
      </c>
      <c r="G12" s="46">
        <v>1781</v>
      </c>
      <c r="H12" s="18">
        <f t="shared" si="0"/>
        <v>1781</v>
      </c>
      <c r="I12" s="21">
        <f t="shared" si="1"/>
        <v>0</v>
      </c>
      <c r="J12" s="21">
        <f t="shared" si="1"/>
        <v>0</v>
      </c>
      <c r="K12" s="21">
        <f t="shared" si="1"/>
        <v>0.9513888888888888</v>
      </c>
      <c r="L12" s="20">
        <f t="shared" si="2"/>
        <v>0.9513888888888888</v>
      </c>
    </row>
    <row r="13" spans="1:12" ht="15" customHeight="1">
      <c r="A13" s="2" t="s">
        <v>17</v>
      </c>
      <c r="B13" s="2" t="s">
        <v>18</v>
      </c>
      <c r="C13" s="2"/>
      <c r="D13" s="46">
        <v>1035</v>
      </c>
      <c r="E13" s="18">
        <v>0</v>
      </c>
      <c r="F13" s="18">
        <v>0</v>
      </c>
      <c r="G13" s="46">
        <v>814</v>
      </c>
      <c r="H13" s="18">
        <f t="shared" si="0"/>
        <v>814</v>
      </c>
      <c r="I13" s="21">
        <f t="shared" si="1"/>
        <v>0</v>
      </c>
      <c r="J13" s="21">
        <f t="shared" si="1"/>
        <v>0</v>
      </c>
      <c r="K13" s="21">
        <f t="shared" si="1"/>
        <v>0.7864734299516908</v>
      </c>
      <c r="L13" s="20">
        <f t="shared" si="2"/>
        <v>0.7864734299516908</v>
      </c>
    </row>
    <row r="14" spans="1:12" ht="15" customHeight="1">
      <c r="A14" s="2" t="s">
        <v>19</v>
      </c>
      <c r="B14" s="2" t="s">
        <v>20</v>
      </c>
      <c r="C14" s="2"/>
      <c r="D14" s="46">
        <v>7162</v>
      </c>
      <c r="E14" s="18">
        <v>0</v>
      </c>
      <c r="F14" s="18">
        <v>0</v>
      </c>
      <c r="G14" s="46">
        <v>5492</v>
      </c>
      <c r="H14" s="18">
        <f t="shared" si="0"/>
        <v>5492</v>
      </c>
      <c r="I14" s="21">
        <f t="shared" si="1"/>
        <v>0</v>
      </c>
      <c r="J14" s="21">
        <f t="shared" si="1"/>
        <v>0</v>
      </c>
      <c r="K14" s="21">
        <f t="shared" si="1"/>
        <v>0.7668249092432281</v>
      </c>
      <c r="L14" s="20">
        <f t="shared" si="2"/>
        <v>0.7668249092432281</v>
      </c>
    </row>
    <row r="15" spans="1:12" ht="15" customHeight="1">
      <c r="A15" s="2" t="s">
        <v>23</v>
      </c>
      <c r="B15" s="2" t="s">
        <v>24</v>
      </c>
      <c r="C15" s="2"/>
      <c r="D15" s="18">
        <v>3315</v>
      </c>
      <c r="E15" s="18">
        <v>0</v>
      </c>
      <c r="F15" s="18">
        <v>0</v>
      </c>
      <c r="G15" s="18">
        <v>2526</v>
      </c>
      <c r="H15" s="18">
        <f t="shared" si="0"/>
        <v>2526</v>
      </c>
      <c r="I15" s="21">
        <f t="shared" si="1"/>
        <v>0</v>
      </c>
      <c r="J15" s="21">
        <f t="shared" si="1"/>
        <v>0</v>
      </c>
      <c r="K15" s="21">
        <f t="shared" si="1"/>
        <v>0.7619909502262443</v>
      </c>
      <c r="L15" s="20">
        <f t="shared" si="2"/>
        <v>0.7619909502262443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66880</v>
      </c>
      <c r="E16" s="13">
        <f>SUM(E7:E15)</f>
        <v>0</v>
      </c>
      <c r="F16" s="13">
        <f>SUM(F7:F15)</f>
        <v>0</v>
      </c>
      <c r="G16" s="13">
        <f>SUM(G7:G15)</f>
        <v>55350</v>
      </c>
      <c r="H16" s="13">
        <f>SUM(G16)</f>
        <v>55350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0.8276016746411483</v>
      </c>
      <c r="L16" s="15">
        <f t="shared" si="2"/>
        <v>0.8276016746411483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3717</v>
      </c>
      <c r="E18" s="18">
        <v>1978</v>
      </c>
      <c r="F18" s="18">
        <v>3</v>
      </c>
      <c r="G18" s="18">
        <v>1186</v>
      </c>
      <c r="H18" s="18">
        <f aca="true" t="shared" si="3" ref="H18:H24">SUM(E18:G18)</f>
        <v>3167</v>
      </c>
      <c r="I18" s="21">
        <f aca="true" t="shared" si="4" ref="I18:K25">IF($D18&gt;0,E18/$D18,0)</f>
        <v>0.5321495829970406</v>
      </c>
      <c r="J18" s="21">
        <f t="shared" si="4"/>
        <v>0.0008071025020177562</v>
      </c>
      <c r="K18" s="21">
        <f t="shared" si="4"/>
        <v>0.31907452246435297</v>
      </c>
      <c r="L18" s="20">
        <f t="shared" si="2"/>
        <v>0.8520312079634114</v>
      </c>
    </row>
    <row r="19" spans="1:12" ht="15" customHeight="1">
      <c r="A19" s="2" t="s">
        <v>25</v>
      </c>
      <c r="B19" s="2" t="s">
        <v>26</v>
      </c>
      <c r="C19" s="2"/>
      <c r="D19" s="46">
        <v>29440</v>
      </c>
      <c r="E19" s="46">
        <v>9955</v>
      </c>
      <c r="F19" s="46">
        <v>440</v>
      </c>
      <c r="G19" s="46">
        <v>9923</v>
      </c>
      <c r="H19" s="18">
        <f t="shared" si="3"/>
        <v>20318</v>
      </c>
      <c r="I19" s="21">
        <f t="shared" si="4"/>
        <v>0.3381453804347826</v>
      </c>
      <c r="J19" s="21">
        <f t="shared" si="4"/>
        <v>0.014945652173913044</v>
      </c>
      <c r="K19" s="21">
        <f t="shared" si="4"/>
        <v>0.33705842391304347</v>
      </c>
      <c r="L19" s="20">
        <f t="shared" si="2"/>
        <v>0.6901494565217391</v>
      </c>
    </row>
    <row r="20" spans="1:12" ht="15" customHeight="1">
      <c r="A20" s="2" t="s">
        <v>27</v>
      </c>
      <c r="B20" s="2" t="s">
        <v>28</v>
      </c>
      <c r="C20" s="2"/>
      <c r="D20" s="46">
        <v>11252</v>
      </c>
      <c r="E20" s="46">
        <v>4853</v>
      </c>
      <c r="F20" s="46">
        <v>62</v>
      </c>
      <c r="G20" s="46">
        <v>2656</v>
      </c>
      <c r="H20" s="18">
        <f t="shared" si="3"/>
        <v>7571</v>
      </c>
      <c r="I20" s="21">
        <f t="shared" si="4"/>
        <v>0.43130110202630645</v>
      </c>
      <c r="J20" s="21">
        <f t="shared" si="4"/>
        <v>0.005510131532172059</v>
      </c>
      <c r="K20" s="21">
        <f t="shared" si="4"/>
        <v>0.23604692499111268</v>
      </c>
      <c r="L20" s="20">
        <f t="shared" si="2"/>
        <v>0.6728581585495912</v>
      </c>
    </row>
    <row r="21" spans="1:12" ht="15" customHeight="1">
      <c r="A21" s="2" t="s">
        <v>29</v>
      </c>
      <c r="B21" s="2" t="s">
        <v>30</v>
      </c>
      <c r="C21" s="2"/>
      <c r="D21" s="46">
        <v>14</v>
      </c>
      <c r="E21" s="46">
        <v>5</v>
      </c>
      <c r="F21" s="46">
        <v>0</v>
      </c>
      <c r="G21" s="46">
        <v>4</v>
      </c>
      <c r="H21" s="18">
        <f t="shared" si="3"/>
        <v>9</v>
      </c>
      <c r="I21" s="21">
        <f t="shared" si="4"/>
        <v>0.35714285714285715</v>
      </c>
      <c r="J21" s="21">
        <f t="shared" si="4"/>
        <v>0</v>
      </c>
      <c r="K21" s="21">
        <f t="shared" si="4"/>
        <v>0.2857142857142857</v>
      </c>
      <c r="L21" s="20">
        <f t="shared" si="2"/>
        <v>0.6428571428571428</v>
      </c>
    </row>
    <row r="22" spans="1:12" ht="15" customHeight="1">
      <c r="A22" s="2" t="s">
        <v>31</v>
      </c>
      <c r="B22" s="2" t="s">
        <v>32</v>
      </c>
      <c r="C22" s="2"/>
      <c r="D22" s="46">
        <v>48</v>
      </c>
      <c r="E22" s="46">
        <v>28</v>
      </c>
      <c r="F22" s="46">
        <v>0</v>
      </c>
      <c r="G22" s="46">
        <v>8</v>
      </c>
      <c r="H22" s="18">
        <f t="shared" si="3"/>
        <v>36</v>
      </c>
      <c r="I22" s="21">
        <f t="shared" si="4"/>
        <v>0.5833333333333334</v>
      </c>
      <c r="J22" s="21">
        <f t="shared" si="4"/>
        <v>0</v>
      </c>
      <c r="K22" s="21">
        <f t="shared" si="4"/>
        <v>0.16666666666666666</v>
      </c>
      <c r="L22" s="20">
        <f t="shared" si="2"/>
        <v>0.75</v>
      </c>
    </row>
    <row r="23" spans="1:12" ht="15" customHeight="1">
      <c r="A23" s="2" t="s">
        <v>33</v>
      </c>
      <c r="B23" s="2" t="s">
        <v>34</v>
      </c>
      <c r="C23" s="2"/>
      <c r="D23" s="46">
        <v>400</v>
      </c>
      <c r="E23" s="46">
        <v>13</v>
      </c>
      <c r="F23" s="46">
        <v>0</v>
      </c>
      <c r="G23" s="46">
        <v>151</v>
      </c>
      <c r="H23" s="18">
        <f t="shared" si="3"/>
        <v>164</v>
      </c>
      <c r="I23" s="21">
        <f t="shared" si="4"/>
        <v>0.0325</v>
      </c>
      <c r="J23" s="21">
        <f t="shared" si="4"/>
        <v>0</v>
      </c>
      <c r="K23" s="21">
        <f t="shared" si="4"/>
        <v>0.3775</v>
      </c>
      <c r="L23" s="20">
        <f t="shared" si="2"/>
        <v>0.41000000000000003</v>
      </c>
    </row>
    <row r="24" spans="1:12" ht="15" customHeight="1">
      <c r="A24" s="2" t="s">
        <v>35</v>
      </c>
      <c r="B24" s="2" t="s">
        <v>36</v>
      </c>
      <c r="C24" s="2"/>
      <c r="D24" s="46">
        <v>12513</v>
      </c>
      <c r="E24" s="46">
        <v>6326</v>
      </c>
      <c r="F24" s="46">
        <v>528</v>
      </c>
      <c r="G24" s="46">
        <v>2875</v>
      </c>
      <c r="H24" s="18">
        <f t="shared" si="3"/>
        <v>9729</v>
      </c>
      <c r="I24" s="21">
        <f t="shared" si="4"/>
        <v>0.5055542236074483</v>
      </c>
      <c r="J24" s="21">
        <f t="shared" si="4"/>
        <v>0.04219611603931911</v>
      </c>
      <c r="K24" s="21">
        <f t="shared" si="4"/>
        <v>0.22976104850955006</v>
      </c>
      <c r="L24" s="20">
        <f t="shared" si="2"/>
        <v>0.7775113881563174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57384</v>
      </c>
      <c r="E25" s="22">
        <f>SUM(E18:E24)</f>
        <v>23158</v>
      </c>
      <c r="F25" s="22">
        <f>SUM(F18:F24)</f>
        <v>1033</v>
      </c>
      <c r="G25" s="22">
        <f>SUM(G18:G24)</f>
        <v>16803</v>
      </c>
      <c r="H25" s="22">
        <f>SUM(E25:G25)</f>
        <v>40994</v>
      </c>
      <c r="I25" s="23">
        <f>IF($D25&gt;0,E25/$D25,0)</f>
        <v>0.4035619684929597</v>
      </c>
      <c r="J25" s="23">
        <f t="shared" si="4"/>
        <v>0.018001533528509688</v>
      </c>
      <c r="K25" s="23">
        <f t="shared" si="4"/>
        <v>0.2928168130489335</v>
      </c>
      <c r="L25" s="23">
        <f>IF(G25&gt;0,H25/$D25,0)</f>
        <v>0.7143803150704029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12712</v>
      </c>
      <c r="E27" s="9">
        <v>1215</v>
      </c>
      <c r="F27" s="9">
        <v>5438</v>
      </c>
      <c r="G27" s="9">
        <v>1285</v>
      </c>
      <c r="H27" s="18">
        <f>SUM(E27:G27)</f>
        <v>7938</v>
      </c>
      <c r="I27" s="25">
        <f>IF($D27&gt;0,E27/$D27,0)</f>
        <v>0.09557898049087477</v>
      </c>
      <c r="J27" s="25">
        <f>IF($D27&gt;0,F27/$D27,0)</f>
        <v>0.4277847702957835</v>
      </c>
      <c r="K27" s="25">
        <f>IF($D27&gt;0,G27/$D27,0)</f>
        <v>0.10108558842039018</v>
      </c>
      <c r="L27" s="25">
        <f>IF($D27&gt;0,H27/$D27,0)</f>
        <v>0.6244493392070485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136976</v>
      </c>
      <c r="E29" s="11">
        <f>E16+E25+E27</f>
        <v>24373</v>
      </c>
      <c r="F29" s="11">
        <f>F16+F25+F27</f>
        <v>6471</v>
      </c>
      <c r="G29" s="11">
        <f>G16+G25+G27</f>
        <v>73438</v>
      </c>
      <c r="H29" s="11">
        <f>SUM(E29:G29)</f>
        <v>104282</v>
      </c>
      <c r="I29" s="26">
        <f>IF($D29&gt;0,E29/$D29,0)</f>
        <v>0.17793628080831678</v>
      </c>
      <c r="J29" s="26">
        <f>IF($D29&gt;0,F29/$D29,0)</f>
        <v>0.047241852587314566</v>
      </c>
      <c r="K29" s="26">
        <f>IF($D29&gt;0,G29/$D29,0)</f>
        <v>0.5361377175563602</v>
      </c>
      <c r="L29" s="26">
        <f>IF($D29&gt;0,H29/$D29,0)</f>
        <v>0.7613158509519916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April "&amp;yr</f>
        <v>Document Source Statistics April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21</v>
      </c>
      <c r="E7" s="18">
        <v>0</v>
      </c>
      <c r="F7" s="18">
        <v>0</v>
      </c>
      <c r="G7" s="18">
        <v>17</v>
      </c>
      <c r="H7" s="18">
        <f>SUM(E7:G7)</f>
        <v>17</v>
      </c>
      <c r="I7" s="21">
        <f>IF($D7&gt;0,E7/$D7,0)</f>
        <v>0</v>
      </c>
      <c r="J7" s="21">
        <f>IF($D7&gt;0,F7/$D7,0)</f>
        <v>0</v>
      </c>
      <c r="K7" s="21">
        <f>IF($D7&gt;0,G7/$D7,0)</f>
        <v>0.8095238095238095</v>
      </c>
      <c r="L7" s="20">
        <f>SUM(I7:K7)</f>
        <v>0.8095238095238095</v>
      </c>
    </row>
    <row r="8" spans="1:12" ht="15" customHeight="1">
      <c r="A8" s="2" t="s">
        <v>7</v>
      </c>
      <c r="B8" s="2" t="s">
        <v>8</v>
      </c>
      <c r="C8" s="2"/>
      <c r="D8" s="18">
        <v>20542</v>
      </c>
      <c r="E8" s="18">
        <v>0</v>
      </c>
      <c r="F8" s="18">
        <v>0</v>
      </c>
      <c r="G8" s="18">
        <v>18365</v>
      </c>
      <c r="H8" s="18">
        <f aca="true" t="shared" si="0" ref="H8:H15">SUM(E8:G8)</f>
        <v>18365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0.8940220036997372</v>
      </c>
      <c r="L8" s="20">
        <f aca="true" t="shared" si="2" ref="L8:L24">SUM(I8:K8)</f>
        <v>0.8940220036997372</v>
      </c>
    </row>
    <row r="9" spans="1:12" ht="15" customHeight="1">
      <c r="A9" s="2" t="s">
        <v>9</v>
      </c>
      <c r="B9" s="2" t="s">
        <v>10</v>
      </c>
      <c r="C9" s="2"/>
      <c r="D9" s="18">
        <v>7097</v>
      </c>
      <c r="E9" s="18">
        <v>0</v>
      </c>
      <c r="F9" s="18">
        <v>0</v>
      </c>
      <c r="G9" s="18">
        <v>6590</v>
      </c>
      <c r="H9" s="18">
        <f t="shared" si="0"/>
        <v>6590</v>
      </c>
      <c r="I9" s="21">
        <f t="shared" si="1"/>
        <v>0</v>
      </c>
      <c r="J9" s="21">
        <f t="shared" si="1"/>
        <v>0</v>
      </c>
      <c r="K9" s="21">
        <f t="shared" si="1"/>
        <v>0.9285613639566014</v>
      </c>
      <c r="L9" s="20">
        <f t="shared" si="2"/>
        <v>0.9285613639566014</v>
      </c>
    </row>
    <row r="10" spans="1:12" ht="15" customHeight="1">
      <c r="A10" s="2" t="s">
        <v>11</v>
      </c>
      <c r="B10" s="2" t="s">
        <v>12</v>
      </c>
      <c r="C10" s="2"/>
      <c r="D10" s="18">
        <v>13468</v>
      </c>
      <c r="E10" s="18">
        <v>0</v>
      </c>
      <c r="F10" s="18">
        <v>1</v>
      </c>
      <c r="G10" s="18">
        <v>8549</v>
      </c>
      <c r="H10" s="18">
        <f t="shared" si="0"/>
        <v>8550</v>
      </c>
      <c r="I10" s="21">
        <f t="shared" si="1"/>
        <v>0</v>
      </c>
      <c r="J10" s="21">
        <f t="shared" si="1"/>
        <v>7.425007425007424E-05</v>
      </c>
      <c r="K10" s="21">
        <f t="shared" si="1"/>
        <v>0.6347638847638848</v>
      </c>
      <c r="L10" s="20">
        <f t="shared" si="2"/>
        <v>0.6348381348381349</v>
      </c>
    </row>
    <row r="11" spans="1:12" ht="15" customHeight="1">
      <c r="A11" s="2" t="s">
        <v>13</v>
      </c>
      <c r="B11" s="2" t="s">
        <v>14</v>
      </c>
      <c r="C11" s="2"/>
      <c r="D11" s="18">
        <v>4882</v>
      </c>
      <c r="E11" s="18">
        <v>0</v>
      </c>
      <c r="F11" s="18">
        <v>0</v>
      </c>
      <c r="G11" s="18">
        <v>4164</v>
      </c>
      <c r="H11" s="18">
        <f t="shared" si="0"/>
        <v>4164</v>
      </c>
      <c r="I11" s="21">
        <f t="shared" si="1"/>
        <v>0</v>
      </c>
      <c r="J11" s="21">
        <f t="shared" si="1"/>
        <v>0</v>
      </c>
      <c r="K11" s="21">
        <f t="shared" si="1"/>
        <v>0.8529291274068005</v>
      </c>
      <c r="L11" s="20">
        <f t="shared" si="2"/>
        <v>0.8529291274068005</v>
      </c>
    </row>
    <row r="12" spans="1:12" ht="15" customHeight="1">
      <c r="A12" s="2" t="s">
        <v>15</v>
      </c>
      <c r="B12" s="2" t="s">
        <v>16</v>
      </c>
      <c r="C12" s="2"/>
      <c r="D12" s="18">
        <v>1581</v>
      </c>
      <c r="E12" s="18">
        <v>0</v>
      </c>
      <c r="F12" s="18">
        <v>0</v>
      </c>
      <c r="G12" s="18">
        <v>1520</v>
      </c>
      <c r="H12" s="18">
        <f t="shared" si="0"/>
        <v>1520</v>
      </c>
      <c r="I12" s="21">
        <f t="shared" si="1"/>
        <v>0</v>
      </c>
      <c r="J12" s="21">
        <f t="shared" si="1"/>
        <v>0</v>
      </c>
      <c r="K12" s="21">
        <f t="shared" si="1"/>
        <v>0.9614168247944339</v>
      </c>
      <c r="L12" s="20">
        <f t="shared" si="2"/>
        <v>0.9614168247944339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732</v>
      </c>
      <c r="H13" s="18">
        <f t="shared" si="0"/>
        <v>732</v>
      </c>
      <c r="I13" s="21">
        <f t="shared" si="1"/>
        <v>0</v>
      </c>
      <c r="J13" s="21">
        <f t="shared" si="1"/>
        <v>0</v>
      </c>
      <c r="K13" s="21">
        <f t="shared" si="1"/>
        <v>0.7922077922077922</v>
      </c>
      <c r="L13" s="20">
        <f t="shared" si="2"/>
        <v>0.7922077922077922</v>
      </c>
    </row>
    <row r="14" spans="1:12" ht="15" customHeight="1">
      <c r="A14" s="2" t="s">
        <v>19</v>
      </c>
      <c r="B14" s="2" t="s">
        <v>20</v>
      </c>
      <c r="C14" s="2"/>
      <c r="D14" s="18">
        <v>6389</v>
      </c>
      <c r="E14" s="18">
        <v>0</v>
      </c>
      <c r="F14" s="18">
        <v>0</v>
      </c>
      <c r="G14" s="18">
        <v>4965</v>
      </c>
      <c r="H14" s="18">
        <f t="shared" si="0"/>
        <v>4965</v>
      </c>
      <c r="I14" s="21">
        <f t="shared" si="1"/>
        <v>0</v>
      </c>
      <c r="J14" s="21">
        <f t="shared" si="1"/>
        <v>0</v>
      </c>
      <c r="K14" s="21">
        <f t="shared" si="1"/>
        <v>0.7771169197057443</v>
      </c>
      <c r="L14" s="20">
        <f t="shared" si="2"/>
        <v>0.7771169197057443</v>
      </c>
    </row>
    <row r="15" spans="1:12" ht="15" customHeight="1">
      <c r="A15" s="2" t="s">
        <v>23</v>
      </c>
      <c r="B15" s="2" t="s">
        <v>24</v>
      </c>
      <c r="C15" s="2"/>
      <c r="D15" s="18">
        <v>2787</v>
      </c>
      <c r="E15" s="18">
        <v>0</v>
      </c>
      <c r="F15" s="18">
        <v>0</v>
      </c>
      <c r="G15" s="18">
        <v>2110</v>
      </c>
      <c r="H15" s="18">
        <f t="shared" si="0"/>
        <v>2110</v>
      </c>
      <c r="I15" s="21">
        <f t="shared" si="1"/>
        <v>0</v>
      </c>
      <c r="J15" s="21">
        <f t="shared" si="1"/>
        <v>0</v>
      </c>
      <c r="K15" s="21">
        <f t="shared" si="1"/>
        <v>0.757086472909939</v>
      </c>
      <c r="L15" s="20">
        <f t="shared" si="2"/>
        <v>0.757086472909939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57691</v>
      </c>
      <c r="E16" s="13">
        <f>SUM(E7:E15)</f>
        <v>0</v>
      </c>
      <c r="F16" s="13">
        <f>SUM(F7:F15)</f>
        <v>1</v>
      </c>
      <c r="G16" s="13">
        <f>SUM(G7:G15)</f>
        <v>47012</v>
      </c>
      <c r="H16" s="13">
        <f>SUM(G16)</f>
        <v>47012</v>
      </c>
      <c r="I16" s="14">
        <f>IF($D16&gt;0,E16/$D16,0)</f>
        <v>0</v>
      </c>
      <c r="J16" s="14">
        <f>IF($D16&gt;0,F16/$D16,0)</f>
        <v>1.7333726231127906E-05</v>
      </c>
      <c r="K16" s="14">
        <f>IF($D16&gt;0,G16/$D16,0)</f>
        <v>0.8148931375777851</v>
      </c>
      <c r="L16" s="15">
        <f t="shared" si="2"/>
        <v>0.8149104713040163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3070</v>
      </c>
      <c r="E18" s="18">
        <v>1529</v>
      </c>
      <c r="F18" s="18">
        <v>3</v>
      </c>
      <c r="G18" s="18">
        <v>1064</v>
      </c>
      <c r="H18" s="18">
        <f aca="true" t="shared" si="3" ref="H18:H24">SUM(E18:G18)</f>
        <v>2596</v>
      </c>
      <c r="I18" s="21">
        <f aca="true" t="shared" si="4" ref="I18:K25">IF($D18&gt;0,E18/$D18,0)</f>
        <v>0.49804560260586317</v>
      </c>
      <c r="J18" s="21">
        <f t="shared" si="4"/>
        <v>0.000977198697068404</v>
      </c>
      <c r="K18" s="21">
        <f t="shared" si="4"/>
        <v>0.3465798045602606</v>
      </c>
      <c r="L18" s="20">
        <f t="shared" si="2"/>
        <v>0.8456026058631922</v>
      </c>
    </row>
    <row r="19" spans="1:12" ht="15" customHeight="1">
      <c r="A19" s="2" t="s">
        <v>25</v>
      </c>
      <c r="B19" s="2" t="s">
        <v>26</v>
      </c>
      <c r="C19" s="2"/>
      <c r="D19" s="18">
        <v>28827</v>
      </c>
      <c r="E19" s="18">
        <v>10983</v>
      </c>
      <c r="F19" s="18">
        <v>469</v>
      </c>
      <c r="G19" s="18">
        <v>8765</v>
      </c>
      <c r="H19" s="18">
        <f t="shared" si="3"/>
        <v>20217</v>
      </c>
      <c r="I19" s="21">
        <f t="shared" si="4"/>
        <v>0.38099698199604537</v>
      </c>
      <c r="J19" s="21">
        <f t="shared" si="4"/>
        <v>0.0162694695944774</v>
      </c>
      <c r="K19" s="21">
        <f t="shared" si="4"/>
        <v>0.30405522600339957</v>
      </c>
      <c r="L19" s="20">
        <f t="shared" si="2"/>
        <v>0.7013216775939224</v>
      </c>
    </row>
    <row r="20" spans="1:12" ht="15" customHeight="1">
      <c r="A20" s="2" t="s">
        <v>27</v>
      </c>
      <c r="B20" s="2" t="s">
        <v>28</v>
      </c>
      <c r="C20" s="2"/>
      <c r="D20" s="18">
        <v>10098</v>
      </c>
      <c r="E20" s="18">
        <v>4161</v>
      </c>
      <c r="F20" s="18">
        <v>63</v>
      </c>
      <c r="G20" s="18">
        <v>2329</v>
      </c>
      <c r="H20" s="18">
        <f t="shared" si="3"/>
        <v>6553</v>
      </c>
      <c r="I20" s="21">
        <f t="shared" si="4"/>
        <v>0.4120617944147356</v>
      </c>
      <c r="J20" s="21">
        <f t="shared" si="4"/>
        <v>0.006238859180035651</v>
      </c>
      <c r="K20" s="21">
        <f t="shared" si="4"/>
        <v>0.23063973063973064</v>
      </c>
      <c r="L20" s="20">
        <f t="shared" si="2"/>
        <v>0.6489403842345018</v>
      </c>
    </row>
    <row r="21" spans="1:12" ht="15" customHeight="1">
      <c r="A21" s="2" t="s">
        <v>29</v>
      </c>
      <c r="B21" s="2" t="s">
        <v>30</v>
      </c>
      <c r="C21" s="2"/>
      <c r="D21" s="18">
        <v>58</v>
      </c>
      <c r="E21" s="18">
        <v>2</v>
      </c>
      <c r="F21" s="18">
        <v>0</v>
      </c>
      <c r="G21" s="18">
        <v>18</v>
      </c>
      <c r="H21" s="18">
        <f t="shared" si="3"/>
        <v>20</v>
      </c>
      <c r="I21" s="21">
        <f t="shared" si="4"/>
        <v>0.034482758620689655</v>
      </c>
      <c r="J21" s="21">
        <f t="shared" si="4"/>
        <v>0</v>
      </c>
      <c r="K21" s="21">
        <f t="shared" si="4"/>
        <v>0.3103448275862069</v>
      </c>
      <c r="L21" s="20">
        <f t="shared" si="2"/>
        <v>0.3448275862068966</v>
      </c>
    </row>
    <row r="22" spans="1:12" ht="15" customHeight="1">
      <c r="A22" s="2" t="s">
        <v>31</v>
      </c>
      <c r="B22" s="2" t="s">
        <v>32</v>
      </c>
      <c r="C22" s="2"/>
      <c r="D22" s="18">
        <v>66</v>
      </c>
      <c r="E22" s="18">
        <v>32</v>
      </c>
      <c r="F22" s="18">
        <v>0</v>
      </c>
      <c r="G22" s="18">
        <v>29</v>
      </c>
      <c r="H22" s="18">
        <f t="shared" si="3"/>
        <v>61</v>
      </c>
      <c r="I22" s="21">
        <f t="shared" si="4"/>
        <v>0.48484848484848486</v>
      </c>
      <c r="J22" s="21">
        <f t="shared" si="4"/>
        <v>0</v>
      </c>
      <c r="K22" s="21">
        <f t="shared" si="4"/>
        <v>0.4393939393939394</v>
      </c>
      <c r="L22" s="20">
        <f t="shared" si="2"/>
        <v>0.9242424242424243</v>
      </c>
    </row>
    <row r="23" spans="1:12" ht="15" customHeight="1">
      <c r="A23" s="2" t="s">
        <v>33</v>
      </c>
      <c r="B23" s="2" t="s">
        <v>34</v>
      </c>
      <c r="C23" s="2"/>
      <c r="D23" s="18">
        <v>351</v>
      </c>
      <c r="E23" s="18">
        <v>33</v>
      </c>
      <c r="F23" s="18">
        <v>0</v>
      </c>
      <c r="G23" s="18">
        <v>150</v>
      </c>
      <c r="H23" s="18">
        <f t="shared" si="3"/>
        <v>183</v>
      </c>
      <c r="I23" s="21">
        <f t="shared" si="4"/>
        <v>0.09401709401709402</v>
      </c>
      <c r="J23" s="21">
        <f t="shared" si="4"/>
        <v>0</v>
      </c>
      <c r="K23" s="21">
        <f t="shared" si="4"/>
        <v>0.42735042735042733</v>
      </c>
      <c r="L23" s="20">
        <f t="shared" si="2"/>
        <v>0.5213675213675213</v>
      </c>
    </row>
    <row r="24" spans="1:12" ht="15" customHeight="1">
      <c r="A24" s="2" t="s">
        <v>35</v>
      </c>
      <c r="B24" s="2" t="s">
        <v>36</v>
      </c>
      <c r="C24" s="2"/>
      <c r="D24" s="18">
        <v>11668</v>
      </c>
      <c r="E24" s="18">
        <v>5612</v>
      </c>
      <c r="F24" s="18">
        <v>697</v>
      </c>
      <c r="G24" s="18">
        <v>2436</v>
      </c>
      <c r="H24" s="18">
        <f t="shared" si="3"/>
        <v>8745</v>
      </c>
      <c r="I24" s="21">
        <f t="shared" si="4"/>
        <v>0.4809736030167981</v>
      </c>
      <c r="J24" s="21">
        <f t="shared" si="4"/>
        <v>0.059736030167980805</v>
      </c>
      <c r="K24" s="21">
        <f t="shared" si="4"/>
        <v>0.20877613986972918</v>
      </c>
      <c r="L24" s="20">
        <f t="shared" si="2"/>
        <v>0.7494857730545081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54138</v>
      </c>
      <c r="E25" s="22">
        <f>SUM(E18:E24)</f>
        <v>22352</v>
      </c>
      <c r="F25" s="22">
        <f>SUM(F18:F24)</f>
        <v>1232</v>
      </c>
      <c r="G25" s="22">
        <f>SUM(G18:G24)</f>
        <v>14791</v>
      </c>
      <c r="H25" s="22">
        <f>SUM(E25:G25)</f>
        <v>38375</v>
      </c>
      <c r="I25" s="23">
        <f>IF($D25&gt;0,E25/$D25,0)</f>
        <v>0.4128708116295393</v>
      </c>
      <c r="J25" s="23">
        <f t="shared" si="4"/>
        <v>0.022756658908714766</v>
      </c>
      <c r="K25" s="23">
        <f t="shared" si="4"/>
        <v>0.27320920610292215</v>
      </c>
      <c r="L25" s="23">
        <f>IF(G25&gt;0,H25/$D25,0)</f>
        <v>0.7088366766411762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12416</v>
      </c>
      <c r="E27" s="9">
        <v>1309</v>
      </c>
      <c r="F27" s="9">
        <v>4908</v>
      </c>
      <c r="G27" s="9">
        <v>1185</v>
      </c>
      <c r="H27" s="18">
        <f>SUM(E27:G27)</f>
        <v>7402</v>
      </c>
      <c r="I27" s="25">
        <f>IF($D27&gt;0,E27/$D27,0)</f>
        <v>0.1054284793814433</v>
      </c>
      <c r="J27" s="25">
        <f>IF($D27&gt;0,F27/$D27,0)</f>
        <v>0.3952963917525773</v>
      </c>
      <c r="K27" s="25">
        <f>IF($D27&gt;0,G27/$D27,0)</f>
        <v>0.09544136597938144</v>
      </c>
      <c r="L27" s="25">
        <f>IF($D27&gt;0,H27/$D27,0)</f>
        <v>0.5961662371134021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124245</v>
      </c>
      <c r="E29" s="11">
        <f>E16+E25+E27</f>
        <v>23661</v>
      </c>
      <c r="F29" s="11">
        <f>F16+F25+F27</f>
        <v>6141</v>
      </c>
      <c r="G29" s="11">
        <f>G16+G25+G27</f>
        <v>62988</v>
      </c>
      <c r="H29" s="11">
        <f>SUM(E29:G29)</f>
        <v>92790</v>
      </c>
      <c r="I29" s="26">
        <f>IF($D29&gt;0,E29/$D29,0)</f>
        <v>0.1904382470119522</v>
      </c>
      <c r="J29" s="26">
        <f>IF($D29&gt;0,F29/$D29,0)</f>
        <v>0.049426536279125924</v>
      </c>
      <c r="K29" s="26">
        <f>IF($D29&gt;0,G29/$D29,0)</f>
        <v>0.5069660750935652</v>
      </c>
      <c r="L29" s="26">
        <f>IF($D29&gt;0,H29/$D29,0)</f>
        <v>0.7468308583846432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May "&amp;yr</f>
        <v>Document Source Statistics May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29</v>
      </c>
      <c r="E7" s="18">
        <v>0</v>
      </c>
      <c r="F7" s="18">
        <v>0</v>
      </c>
      <c r="G7" s="18">
        <v>24</v>
      </c>
      <c r="H7" s="18">
        <f>SUM(E7:G7)</f>
        <v>24</v>
      </c>
      <c r="I7" s="21">
        <f>IF($D7&gt;0,E7/$D7,0)</f>
        <v>0</v>
      </c>
      <c r="J7" s="21">
        <f>IF($D7&gt;0,F7/$D7,0)</f>
        <v>0</v>
      </c>
      <c r="K7" s="21">
        <f>IF($D7&gt;0,G7/$D7,0)</f>
        <v>0.8275862068965517</v>
      </c>
      <c r="L7" s="20">
        <f>SUM(I7:K7)</f>
        <v>0.8275862068965517</v>
      </c>
    </row>
    <row r="8" spans="1:12" ht="15" customHeight="1">
      <c r="A8" s="2" t="s">
        <v>7</v>
      </c>
      <c r="B8" s="2" t="s">
        <v>8</v>
      </c>
      <c r="C8" s="2"/>
      <c r="D8" s="18">
        <v>25699</v>
      </c>
      <c r="E8" s="18">
        <v>0</v>
      </c>
      <c r="F8" s="18">
        <v>0</v>
      </c>
      <c r="G8" s="18">
        <v>23034</v>
      </c>
      <c r="H8" s="18">
        <f aca="true" t="shared" si="0" ref="H8:H15">SUM(E8:G8)</f>
        <v>23034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0.896299466905327</v>
      </c>
      <c r="L8" s="20">
        <f aca="true" t="shared" si="2" ref="L8:L24">SUM(I8:K8)</f>
        <v>0.896299466905327</v>
      </c>
    </row>
    <row r="9" spans="1:12" ht="15" customHeight="1">
      <c r="A9" s="2" t="s">
        <v>9</v>
      </c>
      <c r="B9" s="2" t="s">
        <v>10</v>
      </c>
      <c r="C9" s="2"/>
      <c r="D9" s="18">
        <v>8137</v>
      </c>
      <c r="E9" s="18">
        <v>0</v>
      </c>
      <c r="F9" s="18">
        <v>0</v>
      </c>
      <c r="G9" s="18">
        <v>7568</v>
      </c>
      <c r="H9" s="18">
        <f t="shared" si="0"/>
        <v>7568</v>
      </c>
      <c r="I9" s="21">
        <f t="shared" si="1"/>
        <v>0</v>
      </c>
      <c r="J9" s="21">
        <f t="shared" si="1"/>
        <v>0</v>
      </c>
      <c r="K9" s="21">
        <f t="shared" si="1"/>
        <v>0.9300725082954405</v>
      </c>
      <c r="L9" s="20">
        <f t="shared" si="2"/>
        <v>0.9300725082954405</v>
      </c>
    </row>
    <row r="10" spans="1:12" ht="15" customHeight="1">
      <c r="A10" s="2" t="s">
        <v>11</v>
      </c>
      <c r="B10" s="2" t="s">
        <v>12</v>
      </c>
      <c r="C10" s="2"/>
      <c r="D10" s="18">
        <v>14801</v>
      </c>
      <c r="E10" s="18">
        <v>0</v>
      </c>
      <c r="F10" s="18">
        <v>0</v>
      </c>
      <c r="G10" s="18">
        <v>9709</v>
      </c>
      <c r="H10" s="18">
        <f t="shared" si="0"/>
        <v>9709</v>
      </c>
      <c r="I10" s="21">
        <f t="shared" si="1"/>
        <v>0</v>
      </c>
      <c r="J10" s="21">
        <f t="shared" si="1"/>
        <v>0</v>
      </c>
      <c r="K10" s="21">
        <f t="shared" si="1"/>
        <v>0.6559691912708601</v>
      </c>
      <c r="L10" s="20">
        <f t="shared" si="2"/>
        <v>0.6559691912708601</v>
      </c>
    </row>
    <row r="11" spans="1:12" ht="15" customHeight="1">
      <c r="A11" s="2" t="s">
        <v>13</v>
      </c>
      <c r="B11" s="2" t="s">
        <v>14</v>
      </c>
      <c r="C11" s="2"/>
      <c r="D11" s="18">
        <v>6224</v>
      </c>
      <c r="E11" s="18">
        <v>0</v>
      </c>
      <c r="F11" s="18">
        <v>0</v>
      </c>
      <c r="G11" s="18">
        <v>5274</v>
      </c>
      <c r="H11" s="18">
        <f t="shared" si="0"/>
        <v>5274</v>
      </c>
      <c r="I11" s="21">
        <f t="shared" si="1"/>
        <v>0</v>
      </c>
      <c r="J11" s="21">
        <f t="shared" si="1"/>
        <v>0</v>
      </c>
      <c r="K11" s="21">
        <f t="shared" si="1"/>
        <v>0.8473650385604113</v>
      </c>
      <c r="L11" s="20">
        <f t="shared" si="2"/>
        <v>0.8473650385604113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1784</v>
      </c>
      <c r="H12" s="18">
        <f t="shared" si="0"/>
        <v>1784</v>
      </c>
      <c r="I12" s="21">
        <f t="shared" si="1"/>
        <v>0</v>
      </c>
      <c r="J12" s="21">
        <f t="shared" si="1"/>
        <v>0</v>
      </c>
      <c r="K12" s="21">
        <f t="shared" si="1"/>
        <v>0.971677559912854</v>
      </c>
      <c r="L12" s="20">
        <f t="shared" si="2"/>
        <v>0.971677559912854</v>
      </c>
    </row>
    <row r="13" spans="1:12" ht="15" customHeight="1">
      <c r="A13" s="2" t="s">
        <v>17</v>
      </c>
      <c r="B13" s="2" t="s">
        <v>18</v>
      </c>
      <c r="C13" s="2"/>
      <c r="D13" s="18">
        <v>1113</v>
      </c>
      <c r="E13" s="18">
        <v>0</v>
      </c>
      <c r="F13" s="18">
        <v>0</v>
      </c>
      <c r="G13" s="18">
        <v>863</v>
      </c>
      <c r="H13" s="18">
        <f t="shared" si="0"/>
        <v>863</v>
      </c>
      <c r="I13" s="21">
        <f t="shared" si="1"/>
        <v>0</v>
      </c>
      <c r="J13" s="21">
        <f t="shared" si="1"/>
        <v>0</v>
      </c>
      <c r="K13" s="21">
        <f t="shared" si="1"/>
        <v>0.7753818508535489</v>
      </c>
      <c r="L13" s="20">
        <f t="shared" si="2"/>
        <v>0.7753818508535489</v>
      </c>
    </row>
    <row r="14" spans="1:12" ht="15" customHeight="1">
      <c r="A14" s="2" t="s">
        <v>19</v>
      </c>
      <c r="B14" s="2" t="s">
        <v>20</v>
      </c>
      <c r="C14" s="2"/>
      <c r="D14" s="18">
        <v>7286</v>
      </c>
      <c r="E14" s="18">
        <v>0</v>
      </c>
      <c r="F14" s="18">
        <v>0</v>
      </c>
      <c r="G14" s="18">
        <v>5529</v>
      </c>
      <c r="H14" s="18">
        <f t="shared" si="0"/>
        <v>5529</v>
      </c>
      <c r="I14" s="21">
        <f t="shared" si="1"/>
        <v>0</v>
      </c>
      <c r="J14" s="21">
        <f t="shared" si="1"/>
        <v>0</v>
      </c>
      <c r="K14" s="21">
        <f t="shared" si="1"/>
        <v>0.758852594015921</v>
      </c>
      <c r="L14" s="20">
        <f t="shared" si="2"/>
        <v>0.758852594015921</v>
      </c>
    </row>
    <row r="15" spans="1:12" ht="15" customHeight="1">
      <c r="A15" s="2" t="s">
        <v>23</v>
      </c>
      <c r="B15" s="2" t="s">
        <v>24</v>
      </c>
      <c r="C15" s="2"/>
      <c r="D15" s="18">
        <v>3134</v>
      </c>
      <c r="E15" s="18">
        <v>0</v>
      </c>
      <c r="F15" s="18">
        <v>0</v>
      </c>
      <c r="G15" s="18">
        <v>2413</v>
      </c>
      <c r="H15" s="18">
        <f t="shared" si="0"/>
        <v>2413</v>
      </c>
      <c r="I15" s="21">
        <f t="shared" si="1"/>
        <v>0</v>
      </c>
      <c r="J15" s="21">
        <f t="shared" si="1"/>
        <v>0</v>
      </c>
      <c r="K15" s="21">
        <f t="shared" si="1"/>
        <v>0.7699425654116145</v>
      </c>
      <c r="L15" s="20">
        <f t="shared" si="2"/>
        <v>0.7699425654116145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68259</v>
      </c>
      <c r="E16" s="13">
        <f>SUM(E7:E15)</f>
        <v>0</v>
      </c>
      <c r="F16" s="13">
        <f>SUM(F7:F15)</f>
        <v>0</v>
      </c>
      <c r="G16" s="13">
        <f>SUM(G7:G15)</f>
        <v>56198</v>
      </c>
      <c r="H16" s="13">
        <f>SUM(G16)</f>
        <v>56198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0.823305351675237</v>
      </c>
      <c r="L16" s="15">
        <f t="shared" si="2"/>
        <v>0.823305351675237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3833</v>
      </c>
      <c r="E18" s="18">
        <v>1957</v>
      </c>
      <c r="F18" s="18">
        <v>3</v>
      </c>
      <c r="G18" s="18">
        <v>1231</v>
      </c>
      <c r="H18" s="18">
        <f aca="true" t="shared" si="3" ref="H18:H24">SUM(E18:G18)</f>
        <v>3191</v>
      </c>
      <c r="I18" s="21">
        <f aca="true" t="shared" si="4" ref="I18:K25">IF($D18&gt;0,E18/$D18,0)</f>
        <v>0.5105661361857553</v>
      </c>
      <c r="J18" s="21">
        <f t="shared" si="4"/>
        <v>0.0007826767545003914</v>
      </c>
      <c r="K18" s="21">
        <f t="shared" si="4"/>
        <v>0.32115836159666056</v>
      </c>
      <c r="L18" s="20">
        <f t="shared" si="2"/>
        <v>0.8325071745369163</v>
      </c>
    </row>
    <row r="19" spans="1:12" ht="15" customHeight="1">
      <c r="A19" s="2" t="s">
        <v>25</v>
      </c>
      <c r="B19" s="2" t="s">
        <v>26</v>
      </c>
      <c r="C19" s="2"/>
      <c r="D19" s="18">
        <v>34420</v>
      </c>
      <c r="E19" s="18">
        <v>13326</v>
      </c>
      <c r="F19" s="18">
        <v>554</v>
      </c>
      <c r="G19" s="18">
        <v>10498</v>
      </c>
      <c r="H19" s="18">
        <f t="shared" si="3"/>
        <v>24378</v>
      </c>
      <c r="I19" s="21">
        <f t="shared" si="4"/>
        <v>0.3871586287042417</v>
      </c>
      <c r="J19" s="21">
        <f t="shared" si="4"/>
        <v>0.01609529343404997</v>
      </c>
      <c r="K19" s="21">
        <f t="shared" si="4"/>
        <v>0.3049970947123765</v>
      </c>
      <c r="L19" s="20">
        <f t="shared" si="2"/>
        <v>0.7082510168506682</v>
      </c>
    </row>
    <row r="20" spans="1:12" ht="15" customHeight="1">
      <c r="A20" s="2" t="s">
        <v>27</v>
      </c>
      <c r="B20" s="2" t="s">
        <v>28</v>
      </c>
      <c r="C20" s="2"/>
      <c r="D20" s="18">
        <v>10621</v>
      </c>
      <c r="E20" s="18">
        <v>4178</v>
      </c>
      <c r="F20" s="18">
        <v>81</v>
      </c>
      <c r="G20" s="18">
        <v>2530</v>
      </c>
      <c r="H20" s="18">
        <f t="shared" si="3"/>
        <v>6789</v>
      </c>
      <c r="I20" s="21">
        <f t="shared" si="4"/>
        <v>0.39337162225779115</v>
      </c>
      <c r="J20" s="21">
        <f t="shared" si="4"/>
        <v>0.0076264005272573205</v>
      </c>
      <c r="K20" s="21">
        <f t="shared" si="4"/>
        <v>0.2382073251106299</v>
      </c>
      <c r="L20" s="20">
        <f t="shared" si="2"/>
        <v>0.6392053478956784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7</v>
      </c>
      <c r="F21" s="18">
        <v>0</v>
      </c>
      <c r="G21" s="18">
        <v>7</v>
      </c>
      <c r="H21" s="18">
        <f t="shared" si="3"/>
        <v>14</v>
      </c>
      <c r="I21" s="21">
        <f t="shared" si="4"/>
        <v>0.19444444444444445</v>
      </c>
      <c r="J21" s="21">
        <f t="shared" si="4"/>
        <v>0</v>
      </c>
      <c r="K21" s="21">
        <f t="shared" si="4"/>
        <v>0.19444444444444445</v>
      </c>
      <c r="L21" s="20">
        <f t="shared" si="2"/>
        <v>0.3888888888888889</v>
      </c>
    </row>
    <row r="22" spans="1:12" ht="15" customHeight="1">
      <c r="A22" s="2" t="s">
        <v>31</v>
      </c>
      <c r="B22" s="2" t="s">
        <v>32</v>
      </c>
      <c r="C22" s="2"/>
      <c r="D22" s="18">
        <v>94</v>
      </c>
      <c r="E22" s="18">
        <v>43</v>
      </c>
      <c r="F22" s="18">
        <v>0</v>
      </c>
      <c r="G22" s="18">
        <v>21</v>
      </c>
      <c r="H22" s="18">
        <f t="shared" si="3"/>
        <v>64</v>
      </c>
      <c r="I22" s="21">
        <f t="shared" si="4"/>
        <v>0.4574468085106383</v>
      </c>
      <c r="J22" s="21">
        <f t="shared" si="4"/>
        <v>0</v>
      </c>
      <c r="K22" s="21">
        <f t="shared" si="4"/>
        <v>0.22340425531914893</v>
      </c>
      <c r="L22" s="20">
        <f t="shared" si="2"/>
        <v>0.6808510638297872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29</v>
      </c>
      <c r="F23" s="18">
        <v>0</v>
      </c>
      <c r="G23" s="18">
        <v>198</v>
      </c>
      <c r="H23" s="18">
        <f t="shared" si="3"/>
        <v>227</v>
      </c>
      <c r="I23" s="21">
        <f t="shared" si="4"/>
        <v>0.0725</v>
      </c>
      <c r="J23" s="21">
        <f t="shared" si="4"/>
        <v>0</v>
      </c>
      <c r="K23" s="21">
        <f t="shared" si="4"/>
        <v>0.495</v>
      </c>
      <c r="L23" s="20">
        <f t="shared" si="2"/>
        <v>0.5675</v>
      </c>
    </row>
    <row r="24" spans="1:12" ht="15" customHeight="1">
      <c r="A24" s="2" t="s">
        <v>35</v>
      </c>
      <c r="B24" s="2" t="s">
        <v>36</v>
      </c>
      <c r="C24" s="2"/>
      <c r="D24" s="18">
        <v>12091</v>
      </c>
      <c r="E24" s="18">
        <v>5273</v>
      </c>
      <c r="F24" s="18">
        <v>757</v>
      </c>
      <c r="G24" s="18">
        <v>2816</v>
      </c>
      <c r="H24" s="18">
        <f t="shared" si="3"/>
        <v>8846</v>
      </c>
      <c r="I24" s="21">
        <f t="shared" si="4"/>
        <v>0.43610950293606815</v>
      </c>
      <c r="J24" s="21">
        <f t="shared" si="4"/>
        <v>0.06260855181539988</v>
      </c>
      <c r="K24" s="21">
        <f t="shared" si="4"/>
        <v>0.2329005045074849</v>
      </c>
      <c r="L24" s="20">
        <f t="shared" si="2"/>
        <v>0.7316185592589529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61495</v>
      </c>
      <c r="E25" s="22">
        <f>SUM(E18:E24)</f>
        <v>24813</v>
      </c>
      <c r="F25" s="22">
        <f>SUM(F18:F24)</f>
        <v>1395</v>
      </c>
      <c r="G25" s="22">
        <f>SUM(G18:G24)</f>
        <v>17301</v>
      </c>
      <c r="H25" s="22">
        <f>SUM(E25:G25)</f>
        <v>43509</v>
      </c>
      <c r="I25" s="23">
        <f>IF($D25&gt;0,E25/$D25,0)</f>
        <v>0.4034962192048134</v>
      </c>
      <c r="J25" s="23">
        <f t="shared" si="4"/>
        <v>0.02268477111960322</v>
      </c>
      <c r="K25" s="23">
        <f t="shared" si="4"/>
        <v>0.2813399463371006</v>
      </c>
      <c r="L25" s="23">
        <f>IF(G25&gt;0,H25/$D25,0)</f>
        <v>0.7075209366615172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12963</v>
      </c>
      <c r="E27" s="9">
        <v>1243</v>
      </c>
      <c r="F27" s="9">
        <v>4692</v>
      </c>
      <c r="G27" s="9">
        <v>1304</v>
      </c>
      <c r="H27" s="18">
        <f>SUM(E27:G27)</f>
        <v>7239</v>
      </c>
      <c r="I27" s="25">
        <f>IF($D27&gt;0,E27/$D27,0)</f>
        <v>0.09588829746200725</v>
      </c>
      <c r="J27" s="25">
        <f>IF($D27&gt;0,F27/$D27,0)</f>
        <v>0.36195325156213837</v>
      </c>
      <c r="K27" s="25">
        <f>IF($D27&gt;0,G27/$D27,0)</f>
        <v>0.10059399830286199</v>
      </c>
      <c r="L27" s="25">
        <f>IF($D27&gt;0,H27/$D27,0)</f>
        <v>0.5584355473270076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142717</v>
      </c>
      <c r="E29" s="11">
        <f>E16+E25+E27</f>
        <v>26056</v>
      </c>
      <c r="F29" s="11">
        <f>F16+F25+F27</f>
        <v>6087</v>
      </c>
      <c r="G29" s="11">
        <f>G16+G25+G27</f>
        <v>74803</v>
      </c>
      <c r="H29" s="11">
        <f>SUM(E29:G29)</f>
        <v>106946</v>
      </c>
      <c r="I29" s="26">
        <f>IF($D29&gt;0,E29/$D29,0)</f>
        <v>0.18257110225130854</v>
      </c>
      <c r="J29" s="26">
        <f>IF($D29&gt;0,F29/$D29,0)</f>
        <v>0.04265084047450549</v>
      </c>
      <c r="K29" s="26">
        <f>IF($D29&gt;0,G29/$D29,0)</f>
        <v>0.5241351766082527</v>
      </c>
      <c r="L29" s="26">
        <f>IF($D29&gt;0,H29/$D29,0)</f>
        <v>0.7493571193340667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June "&amp;yr</f>
        <v>Document Source Statistics June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0.5833333333333334</v>
      </c>
      <c r="L7" s="20">
        <f>SUM(I7:K7)</f>
        <v>0.5833333333333334</v>
      </c>
    </row>
    <row r="8" spans="1:12" ht="15" customHeight="1">
      <c r="A8" s="2" t="s">
        <v>7</v>
      </c>
      <c r="B8" s="2" t="s">
        <v>8</v>
      </c>
      <c r="C8" s="2"/>
      <c r="D8" s="18">
        <v>25681</v>
      </c>
      <c r="E8" s="18">
        <v>0</v>
      </c>
      <c r="F8" s="18">
        <v>0</v>
      </c>
      <c r="G8" s="18">
        <v>23258</v>
      </c>
      <c r="H8" s="18">
        <f aca="true" t="shared" si="0" ref="H8:H15">SUM(E8:G8)</f>
        <v>23258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0.9056500915073401</v>
      </c>
      <c r="L8" s="20">
        <f aca="true" t="shared" si="2" ref="L8:L24">SUM(I8:K8)</f>
        <v>0.9056500915073401</v>
      </c>
    </row>
    <row r="9" spans="1:12" ht="15" customHeight="1">
      <c r="A9" s="2" t="s">
        <v>9</v>
      </c>
      <c r="B9" s="2" t="s">
        <v>10</v>
      </c>
      <c r="C9" s="2"/>
      <c r="D9" s="18">
        <v>8428</v>
      </c>
      <c r="E9" s="18">
        <v>0</v>
      </c>
      <c r="F9" s="18">
        <v>0</v>
      </c>
      <c r="G9" s="18">
        <v>7902</v>
      </c>
      <c r="H9" s="18">
        <f t="shared" si="0"/>
        <v>7902</v>
      </c>
      <c r="I9" s="21">
        <f t="shared" si="1"/>
        <v>0</v>
      </c>
      <c r="J9" s="21">
        <f t="shared" si="1"/>
        <v>0</v>
      </c>
      <c r="K9" s="21">
        <f t="shared" si="1"/>
        <v>0.9375889890840057</v>
      </c>
      <c r="L9" s="20">
        <f t="shared" si="2"/>
        <v>0.9375889890840057</v>
      </c>
    </row>
    <row r="10" spans="1:12" ht="15" customHeight="1">
      <c r="A10" s="2" t="s">
        <v>11</v>
      </c>
      <c r="B10" s="2" t="s">
        <v>12</v>
      </c>
      <c r="C10" s="2"/>
      <c r="D10" s="18">
        <v>14427</v>
      </c>
      <c r="E10" s="18">
        <v>0</v>
      </c>
      <c r="F10" s="18">
        <v>0</v>
      </c>
      <c r="G10" s="18">
        <v>8911</v>
      </c>
      <c r="H10" s="18">
        <f t="shared" si="0"/>
        <v>8911</v>
      </c>
      <c r="I10" s="21">
        <f t="shared" si="1"/>
        <v>0</v>
      </c>
      <c r="J10" s="21">
        <f t="shared" si="1"/>
        <v>0</v>
      </c>
      <c r="K10" s="21">
        <f t="shared" si="1"/>
        <v>0.6176613294517225</v>
      </c>
      <c r="L10" s="20">
        <f t="shared" si="2"/>
        <v>0.6176613294517225</v>
      </c>
    </row>
    <row r="11" spans="1:12" ht="15" customHeight="1">
      <c r="A11" s="2" t="s">
        <v>13</v>
      </c>
      <c r="B11" s="2" t="s">
        <v>14</v>
      </c>
      <c r="C11" s="2"/>
      <c r="D11" s="18">
        <v>5884</v>
      </c>
      <c r="E11" s="18">
        <v>0</v>
      </c>
      <c r="F11" s="18">
        <v>0</v>
      </c>
      <c r="G11" s="18">
        <v>5061</v>
      </c>
      <c r="H11" s="18">
        <f t="shared" si="0"/>
        <v>5061</v>
      </c>
      <c r="I11" s="21">
        <f t="shared" si="1"/>
        <v>0</v>
      </c>
      <c r="J11" s="21">
        <f t="shared" si="1"/>
        <v>0</v>
      </c>
      <c r="K11" s="21">
        <f t="shared" si="1"/>
        <v>0.8601291638341264</v>
      </c>
      <c r="L11" s="20">
        <f t="shared" si="2"/>
        <v>0.8601291638341264</v>
      </c>
    </row>
    <row r="12" spans="1:12" ht="15" customHeight="1">
      <c r="A12" s="2" t="s">
        <v>15</v>
      </c>
      <c r="B12" s="2" t="s">
        <v>16</v>
      </c>
      <c r="C12" s="2"/>
      <c r="D12" s="18">
        <v>1797</v>
      </c>
      <c r="E12" s="18">
        <v>0</v>
      </c>
      <c r="F12" s="18">
        <v>0</v>
      </c>
      <c r="G12" s="18">
        <v>1682</v>
      </c>
      <c r="H12" s="18">
        <f t="shared" si="0"/>
        <v>1682</v>
      </c>
      <c r="I12" s="21">
        <f t="shared" si="1"/>
        <v>0</v>
      </c>
      <c r="J12" s="21">
        <f t="shared" si="1"/>
        <v>0</v>
      </c>
      <c r="K12" s="21">
        <f t="shared" si="1"/>
        <v>0.9360044518642181</v>
      </c>
      <c r="L12" s="20">
        <f t="shared" si="2"/>
        <v>0.9360044518642181</v>
      </c>
    </row>
    <row r="13" spans="1:12" ht="15" customHeight="1">
      <c r="A13" s="2" t="s">
        <v>17</v>
      </c>
      <c r="B13" s="2" t="s">
        <v>18</v>
      </c>
      <c r="C13" s="2"/>
      <c r="D13" s="18">
        <v>1101</v>
      </c>
      <c r="E13" s="18">
        <v>0</v>
      </c>
      <c r="F13" s="18">
        <v>0</v>
      </c>
      <c r="G13" s="18">
        <v>856</v>
      </c>
      <c r="H13" s="18">
        <f t="shared" si="0"/>
        <v>856</v>
      </c>
      <c r="I13" s="21">
        <f t="shared" si="1"/>
        <v>0</v>
      </c>
      <c r="J13" s="21">
        <f t="shared" si="1"/>
        <v>0</v>
      </c>
      <c r="K13" s="21">
        <f t="shared" si="1"/>
        <v>0.7774750227066304</v>
      </c>
      <c r="L13" s="20">
        <f t="shared" si="2"/>
        <v>0.7774750227066304</v>
      </c>
    </row>
    <row r="14" spans="1:12" ht="15" customHeight="1">
      <c r="A14" s="2" t="s">
        <v>19</v>
      </c>
      <c r="B14" s="2" t="s">
        <v>20</v>
      </c>
      <c r="C14" s="2"/>
      <c r="D14" s="18">
        <v>7565</v>
      </c>
      <c r="E14" s="18">
        <v>0</v>
      </c>
      <c r="F14" s="18">
        <v>0</v>
      </c>
      <c r="G14" s="18">
        <v>5782</v>
      </c>
      <c r="H14" s="18">
        <f t="shared" si="0"/>
        <v>5782</v>
      </c>
      <c r="I14" s="21">
        <f t="shared" si="1"/>
        <v>0</v>
      </c>
      <c r="J14" s="21">
        <f t="shared" si="1"/>
        <v>0</v>
      </c>
      <c r="K14" s="21">
        <f t="shared" si="1"/>
        <v>0.7643093192333114</v>
      </c>
      <c r="L14" s="20">
        <f t="shared" si="2"/>
        <v>0.7643093192333114</v>
      </c>
    </row>
    <row r="15" spans="1:12" ht="15" customHeight="1">
      <c r="A15" s="2" t="s">
        <v>23</v>
      </c>
      <c r="B15" s="2" t="s">
        <v>24</v>
      </c>
      <c r="C15" s="2"/>
      <c r="D15" s="18">
        <v>3084</v>
      </c>
      <c r="E15" s="18">
        <v>0</v>
      </c>
      <c r="F15" s="18">
        <v>0</v>
      </c>
      <c r="G15" s="18">
        <v>2313</v>
      </c>
      <c r="H15" s="18">
        <f t="shared" si="0"/>
        <v>2313</v>
      </c>
      <c r="I15" s="21">
        <f t="shared" si="1"/>
        <v>0</v>
      </c>
      <c r="J15" s="21">
        <f t="shared" si="1"/>
        <v>0</v>
      </c>
      <c r="K15" s="21">
        <f t="shared" si="1"/>
        <v>0.75</v>
      </c>
      <c r="L15" s="20">
        <f t="shared" si="2"/>
        <v>0.75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67991</v>
      </c>
      <c r="E16" s="13">
        <f>SUM(E7:E15)</f>
        <v>0</v>
      </c>
      <c r="F16" s="13">
        <f>SUM(F7:F15)</f>
        <v>0</v>
      </c>
      <c r="G16" s="13">
        <f>SUM(G7:G15)</f>
        <v>55779</v>
      </c>
      <c r="H16" s="13">
        <f>SUM(G16)</f>
        <v>55779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0.8203879925284229</v>
      </c>
      <c r="L16" s="15">
        <f t="shared" si="2"/>
        <v>0.8203879925284229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3644</v>
      </c>
      <c r="E18" s="18">
        <v>2041</v>
      </c>
      <c r="F18" s="18">
        <v>0</v>
      </c>
      <c r="G18" s="18">
        <v>1023</v>
      </c>
      <c r="H18" s="18">
        <f aca="true" t="shared" si="3" ref="H18:H24">SUM(E18:G18)</f>
        <v>3064</v>
      </c>
      <c r="I18" s="21">
        <f aca="true" t="shared" si="4" ref="I18:K25">IF($D18&gt;0,E18/$D18,0)</f>
        <v>0.5600987925356751</v>
      </c>
      <c r="J18" s="21">
        <f t="shared" si="4"/>
        <v>0</v>
      </c>
      <c r="K18" s="21">
        <f t="shared" si="4"/>
        <v>0.28073545554335894</v>
      </c>
      <c r="L18" s="20">
        <f t="shared" si="2"/>
        <v>0.8408342480790341</v>
      </c>
    </row>
    <row r="19" spans="1:12" ht="15" customHeight="1">
      <c r="A19" s="2" t="s">
        <v>25</v>
      </c>
      <c r="B19" s="2" t="s">
        <v>26</v>
      </c>
      <c r="C19" s="2"/>
      <c r="D19" s="18">
        <v>31954</v>
      </c>
      <c r="E19" s="18">
        <v>12488</v>
      </c>
      <c r="F19" s="18">
        <v>549</v>
      </c>
      <c r="G19" s="18">
        <v>10059</v>
      </c>
      <c r="H19" s="18">
        <f t="shared" si="3"/>
        <v>23096</v>
      </c>
      <c r="I19" s="21">
        <f t="shared" si="4"/>
        <v>0.39081179195092947</v>
      </c>
      <c r="J19" s="21">
        <f t="shared" si="4"/>
        <v>0.017180947612192528</v>
      </c>
      <c r="K19" s="21">
        <f t="shared" si="4"/>
        <v>0.31479626963760404</v>
      </c>
      <c r="L19" s="20">
        <f t="shared" si="2"/>
        <v>0.7227890092007261</v>
      </c>
    </row>
    <row r="20" spans="1:12" ht="15" customHeight="1">
      <c r="A20" s="2" t="s">
        <v>27</v>
      </c>
      <c r="B20" s="2" t="s">
        <v>28</v>
      </c>
      <c r="C20" s="2"/>
      <c r="D20" s="18">
        <v>12250</v>
      </c>
      <c r="E20" s="18">
        <v>4668</v>
      </c>
      <c r="F20" s="18">
        <v>62</v>
      </c>
      <c r="G20" s="18">
        <v>3721</v>
      </c>
      <c r="H20" s="18">
        <f t="shared" si="3"/>
        <v>8451</v>
      </c>
      <c r="I20" s="21">
        <f t="shared" si="4"/>
        <v>0.3810612244897959</v>
      </c>
      <c r="J20" s="21">
        <f t="shared" si="4"/>
        <v>0.005061224489795919</v>
      </c>
      <c r="K20" s="21">
        <f t="shared" si="4"/>
        <v>0.30375510204081635</v>
      </c>
      <c r="L20" s="20">
        <f t="shared" si="2"/>
        <v>0.6898775510204082</v>
      </c>
    </row>
    <row r="21" spans="1:12" ht="15" customHeight="1">
      <c r="A21" s="2" t="s">
        <v>29</v>
      </c>
      <c r="B21" s="2" t="s">
        <v>30</v>
      </c>
      <c r="C21" s="2"/>
      <c r="D21" s="18">
        <v>28</v>
      </c>
      <c r="E21" s="18">
        <v>10</v>
      </c>
      <c r="F21" s="18">
        <v>0</v>
      </c>
      <c r="G21" s="18">
        <v>12</v>
      </c>
      <c r="H21" s="18">
        <f t="shared" si="3"/>
        <v>22</v>
      </c>
      <c r="I21" s="21">
        <f t="shared" si="4"/>
        <v>0.35714285714285715</v>
      </c>
      <c r="J21" s="21">
        <f t="shared" si="4"/>
        <v>0</v>
      </c>
      <c r="K21" s="21">
        <f t="shared" si="4"/>
        <v>0.42857142857142855</v>
      </c>
      <c r="L21" s="20">
        <f t="shared" si="2"/>
        <v>0.7857142857142857</v>
      </c>
    </row>
    <row r="22" spans="1:12" ht="15" customHeight="1">
      <c r="A22" s="2" t="s">
        <v>31</v>
      </c>
      <c r="B22" s="2" t="s">
        <v>32</v>
      </c>
      <c r="C22" s="2"/>
      <c r="D22" s="18">
        <v>98</v>
      </c>
      <c r="E22" s="18">
        <v>29</v>
      </c>
      <c r="F22" s="18">
        <v>0</v>
      </c>
      <c r="G22" s="18">
        <v>34</v>
      </c>
      <c r="H22" s="18">
        <f t="shared" si="3"/>
        <v>63</v>
      </c>
      <c r="I22" s="21">
        <f t="shared" si="4"/>
        <v>0.29591836734693877</v>
      </c>
      <c r="J22" s="21">
        <f t="shared" si="4"/>
        <v>0</v>
      </c>
      <c r="K22" s="21">
        <f t="shared" si="4"/>
        <v>0.3469387755102041</v>
      </c>
      <c r="L22" s="20">
        <f t="shared" si="2"/>
        <v>0.6428571428571428</v>
      </c>
    </row>
    <row r="23" spans="1:12" ht="15" customHeight="1">
      <c r="A23" s="2" t="s">
        <v>33</v>
      </c>
      <c r="B23" s="2" t="s">
        <v>34</v>
      </c>
      <c r="C23" s="2"/>
      <c r="D23" s="18">
        <v>416</v>
      </c>
      <c r="E23" s="18">
        <v>37</v>
      </c>
      <c r="F23" s="18">
        <v>0</v>
      </c>
      <c r="G23" s="18">
        <v>218</v>
      </c>
      <c r="H23" s="18">
        <f t="shared" si="3"/>
        <v>255</v>
      </c>
      <c r="I23" s="21">
        <f t="shared" si="4"/>
        <v>0.0889423076923077</v>
      </c>
      <c r="J23" s="21">
        <f t="shared" si="4"/>
        <v>0</v>
      </c>
      <c r="K23" s="21">
        <f t="shared" si="4"/>
        <v>0.5240384615384616</v>
      </c>
      <c r="L23" s="20">
        <f t="shared" si="2"/>
        <v>0.6129807692307693</v>
      </c>
    </row>
    <row r="24" spans="1:12" ht="15" customHeight="1">
      <c r="A24" s="2" t="s">
        <v>35</v>
      </c>
      <c r="B24" s="2" t="s">
        <v>36</v>
      </c>
      <c r="C24" s="2"/>
      <c r="D24" s="18">
        <v>13660</v>
      </c>
      <c r="E24" s="18">
        <v>6484</v>
      </c>
      <c r="F24" s="18">
        <v>733</v>
      </c>
      <c r="G24" s="18">
        <v>3561</v>
      </c>
      <c r="H24" s="18">
        <f t="shared" si="3"/>
        <v>10778</v>
      </c>
      <c r="I24" s="21">
        <f t="shared" si="4"/>
        <v>0.4746705710102489</v>
      </c>
      <c r="J24" s="21">
        <f t="shared" si="4"/>
        <v>0.05366032210834554</v>
      </c>
      <c r="K24" s="21">
        <f t="shared" si="4"/>
        <v>0.26068814055636896</v>
      </c>
      <c r="L24" s="20">
        <f t="shared" si="2"/>
        <v>0.7890190336749634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62050</v>
      </c>
      <c r="E25" s="22">
        <f>SUM(E18:E24)</f>
        <v>25757</v>
      </c>
      <c r="F25" s="22">
        <f>SUM(F18:F24)</f>
        <v>1344</v>
      </c>
      <c r="G25" s="22">
        <f>SUM(G18:G24)</f>
        <v>18628</v>
      </c>
      <c r="H25" s="22">
        <f>SUM(E25:G25)</f>
        <v>45729</v>
      </c>
      <c r="I25" s="23">
        <f>IF($D25&gt;0,E25/$D25,0)</f>
        <v>0.41510072522159547</v>
      </c>
      <c r="J25" s="23">
        <f t="shared" si="4"/>
        <v>0.021659951651893633</v>
      </c>
      <c r="K25" s="23">
        <f t="shared" si="4"/>
        <v>0.3002095084609186</v>
      </c>
      <c r="L25" s="23">
        <f>IF(G25&gt;0,H25/$D25,0)</f>
        <v>0.7369701853344077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12351</v>
      </c>
      <c r="E27" s="9">
        <v>1551</v>
      </c>
      <c r="F27" s="9">
        <v>3769</v>
      </c>
      <c r="G27" s="9">
        <v>1378</v>
      </c>
      <c r="H27" s="18">
        <f>SUM(E27:G27)</f>
        <v>6698</v>
      </c>
      <c r="I27" s="25">
        <f>IF($D27&gt;0,E27/$D27,0)</f>
        <v>0.12557687636628614</v>
      </c>
      <c r="J27" s="25">
        <f>IF($D27&gt;0,F27/$D27,0)</f>
        <v>0.30515747712735813</v>
      </c>
      <c r="K27" s="25">
        <f>IF($D27&gt;0,G27/$D27,0)</f>
        <v>0.11156991336733868</v>
      </c>
      <c r="L27" s="25">
        <f>IF($D27&gt;0,H27/$D27,0)</f>
        <v>0.5423042668609829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142392</v>
      </c>
      <c r="E29" s="11">
        <f>E16+E25+E27</f>
        <v>27308</v>
      </c>
      <c r="F29" s="11">
        <f>F16+F25+F27</f>
        <v>5113</v>
      </c>
      <c r="G29" s="11">
        <f>G16+G25+G27</f>
        <v>75785</v>
      </c>
      <c r="H29" s="11">
        <f>SUM(E29:G29)</f>
        <v>108206</v>
      </c>
      <c r="I29" s="26">
        <f>IF($D29&gt;0,E29/$D29,0)</f>
        <v>0.19178043710320805</v>
      </c>
      <c r="J29" s="26">
        <f>IF($D29&gt;0,F29/$D29,0)</f>
        <v>0.035907916175066015</v>
      </c>
      <c r="K29" s="26">
        <f>IF($D29&gt;0,G29/$D29,0)</f>
        <v>0.5322279341536041</v>
      </c>
      <c r="L29" s="26">
        <f>IF($D29&gt;0,H29/$D29,0)</f>
        <v>0.7599162874318782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July "&amp;yr</f>
        <v>Document Source Statistics July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13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0.6923076923076923</v>
      </c>
      <c r="L7" s="20">
        <f>SUM(I7:K7)</f>
        <v>0.6923076923076923</v>
      </c>
    </row>
    <row r="8" spans="1:12" ht="15" customHeight="1">
      <c r="A8" s="2" t="s">
        <v>7</v>
      </c>
      <c r="B8" s="2" t="s">
        <v>8</v>
      </c>
      <c r="C8" s="2"/>
      <c r="D8" s="18">
        <v>23382</v>
      </c>
      <c r="E8" s="18">
        <v>0</v>
      </c>
      <c r="F8" s="18">
        <v>0</v>
      </c>
      <c r="G8" s="18">
        <v>21700</v>
      </c>
      <c r="H8" s="18">
        <f aca="true" t="shared" si="0" ref="H8:H15">SUM(E8:G8)</f>
        <v>21700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0.9280643229834916</v>
      </c>
      <c r="L8" s="20">
        <f aca="true" t="shared" si="2" ref="L8:L24">SUM(I8:K8)</f>
        <v>0.9280643229834916</v>
      </c>
    </row>
    <row r="9" spans="1:12" ht="15" customHeight="1">
      <c r="A9" s="2" t="s">
        <v>9</v>
      </c>
      <c r="B9" s="2" t="s">
        <v>10</v>
      </c>
      <c r="C9" s="2"/>
      <c r="D9" s="18">
        <v>6717</v>
      </c>
      <c r="E9" s="18">
        <v>0</v>
      </c>
      <c r="F9" s="18">
        <v>0</v>
      </c>
      <c r="G9" s="18">
        <v>6186</v>
      </c>
      <c r="H9" s="18">
        <f t="shared" si="0"/>
        <v>6186</v>
      </c>
      <c r="I9" s="21">
        <f t="shared" si="1"/>
        <v>0</v>
      </c>
      <c r="J9" s="21">
        <f t="shared" si="1"/>
        <v>0</v>
      </c>
      <c r="K9" s="21">
        <f t="shared" si="1"/>
        <v>0.9209468512728897</v>
      </c>
      <c r="L9" s="20">
        <f t="shared" si="2"/>
        <v>0.9209468512728897</v>
      </c>
    </row>
    <row r="10" spans="1:12" ht="15" customHeight="1">
      <c r="A10" s="2" t="s">
        <v>11</v>
      </c>
      <c r="B10" s="2" t="s">
        <v>12</v>
      </c>
      <c r="C10" s="2"/>
      <c r="D10" s="18">
        <v>13211</v>
      </c>
      <c r="E10" s="18">
        <v>0</v>
      </c>
      <c r="F10" s="18">
        <v>0</v>
      </c>
      <c r="G10" s="18">
        <v>8515</v>
      </c>
      <c r="H10" s="18">
        <f t="shared" si="0"/>
        <v>8515</v>
      </c>
      <c r="I10" s="21">
        <f t="shared" si="1"/>
        <v>0</v>
      </c>
      <c r="J10" s="21">
        <f t="shared" si="1"/>
        <v>0</v>
      </c>
      <c r="K10" s="21">
        <f t="shared" si="1"/>
        <v>0.6445386420407236</v>
      </c>
      <c r="L10" s="20">
        <f t="shared" si="2"/>
        <v>0.6445386420407236</v>
      </c>
    </row>
    <row r="11" spans="1:12" ht="15" customHeight="1">
      <c r="A11" s="2" t="s">
        <v>13</v>
      </c>
      <c r="B11" s="2" t="s">
        <v>14</v>
      </c>
      <c r="C11" s="2"/>
      <c r="D11" s="18">
        <v>5445</v>
      </c>
      <c r="E11" s="18">
        <v>0</v>
      </c>
      <c r="F11" s="18">
        <v>0</v>
      </c>
      <c r="G11" s="18">
        <v>4600</v>
      </c>
      <c r="H11" s="18">
        <f t="shared" si="0"/>
        <v>4600</v>
      </c>
      <c r="I11" s="21">
        <f t="shared" si="1"/>
        <v>0</v>
      </c>
      <c r="J11" s="21">
        <f t="shared" si="1"/>
        <v>0</v>
      </c>
      <c r="K11" s="21">
        <f t="shared" si="1"/>
        <v>0.8448117539026629</v>
      </c>
      <c r="L11" s="20">
        <f t="shared" si="2"/>
        <v>0.8448117539026629</v>
      </c>
    </row>
    <row r="12" spans="1:12" ht="15" customHeight="1">
      <c r="A12" s="2" t="s">
        <v>15</v>
      </c>
      <c r="B12" s="2" t="s">
        <v>16</v>
      </c>
      <c r="C12" s="2"/>
      <c r="D12" s="18">
        <v>1441</v>
      </c>
      <c r="E12" s="18">
        <v>0</v>
      </c>
      <c r="F12" s="18">
        <v>0</v>
      </c>
      <c r="G12" s="18">
        <v>1325</v>
      </c>
      <c r="H12" s="18">
        <f t="shared" si="0"/>
        <v>1325</v>
      </c>
      <c r="I12" s="21">
        <f t="shared" si="1"/>
        <v>0</v>
      </c>
      <c r="J12" s="21">
        <f t="shared" si="1"/>
        <v>0</v>
      </c>
      <c r="K12" s="21">
        <f t="shared" si="1"/>
        <v>0.919500346981263</v>
      </c>
      <c r="L12" s="20">
        <f t="shared" si="2"/>
        <v>0.919500346981263</v>
      </c>
    </row>
    <row r="13" spans="1:12" ht="15" customHeight="1">
      <c r="A13" s="2" t="s">
        <v>17</v>
      </c>
      <c r="B13" s="2" t="s">
        <v>18</v>
      </c>
      <c r="C13" s="2"/>
      <c r="D13" s="18">
        <v>885</v>
      </c>
      <c r="E13" s="18">
        <v>0</v>
      </c>
      <c r="F13" s="18">
        <v>0</v>
      </c>
      <c r="G13" s="18">
        <v>728</v>
      </c>
      <c r="H13" s="18">
        <f t="shared" si="0"/>
        <v>728</v>
      </c>
      <c r="I13" s="21">
        <f t="shared" si="1"/>
        <v>0</v>
      </c>
      <c r="J13" s="21">
        <f t="shared" si="1"/>
        <v>0</v>
      </c>
      <c r="K13" s="21">
        <f t="shared" si="1"/>
        <v>0.8225988700564971</v>
      </c>
      <c r="L13" s="20">
        <f t="shared" si="2"/>
        <v>0.8225988700564971</v>
      </c>
    </row>
    <row r="14" spans="1:12" ht="15" customHeight="1">
      <c r="A14" s="2" t="s">
        <v>19</v>
      </c>
      <c r="B14" s="2" t="s">
        <v>20</v>
      </c>
      <c r="C14" s="2"/>
      <c r="D14" s="18">
        <v>6810</v>
      </c>
      <c r="E14" s="18">
        <v>0</v>
      </c>
      <c r="F14" s="18">
        <v>0</v>
      </c>
      <c r="G14" s="18">
        <v>5092</v>
      </c>
      <c r="H14" s="18">
        <f t="shared" si="0"/>
        <v>5092</v>
      </c>
      <c r="I14" s="21">
        <f t="shared" si="1"/>
        <v>0</v>
      </c>
      <c r="J14" s="21">
        <f t="shared" si="1"/>
        <v>0</v>
      </c>
      <c r="K14" s="21">
        <f t="shared" si="1"/>
        <v>0.7477239353891336</v>
      </c>
      <c r="L14" s="20">
        <f t="shared" si="2"/>
        <v>0.7477239353891336</v>
      </c>
    </row>
    <row r="15" spans="1:12" ht="15" customHeight="1">
      <c r="A15" s="2" t="s">
        <v>23</v>
      </c>
      <c r="B15" s="2" t="s">
        <v>24</v>
      </c>
      <c r="C15" s="2"/>
      <c r="D15" s="18">
        <v>2746</v>
      </c>
      <c r="E15" s="18">
        <v>0</v>
      </c>
      <c r="F15" s="18">
        <v>0</v>
      </c>
      <c r="G15" s="18">
        <v>2165</v>
      </c>
      <c r="H15" s="18">
        <f t="shared" si="0"/>
        <v>2165</v>
      </c>
      <c r="I15" s="21">
        <f t="shared" si="1"/>
        <v>0</v>
      </c>
      <c r="J15" s="21">
        <f t="shared" si="1"/>
        <v>0</v>
      </c>
      <c r="K15" s="21">
        <f t="shared" si="1"/>
        <v>0.7884195193008011</v>
      </c>
      <c r="L15" s="20">
        <f t="shared" si="2"/>
        <v>0.7884195193008011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60650</v>
      </c>
      <c r="E16" s="13">
        <f>SUM(E7:E15)</f>
        <v>0</v>
      </c>
      <c r="F16" s="13">
        <f>SUM(F7:F15)</f>
        <v>0</v>
      </c>
      <c r="G16" s="13">
        <f>SUM(G7:G15)</f>
        <v>50320</v>
      </c>
      <c r="H16" s="13">
        <f>SUM(G16)</f>
        <v>50320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0.8296784830997527</v>
      </c>
      <c r="L16" s="15">
        <f t="shared" si="2"/>
        <v>0.8296784830997527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3196</v>
      </c>
      <c r="E18" s="18">
        <v>1845</v>
      </c>
      <c r="F18" s="18">
        <v>11</v>
      </c>
      <c r="G18" s="18">
        <v>832</v>
      </c>
      <c r="H18" s="18">
        <f aca="true" t="shared" si="3" ref="H18:H24">SUM(E18:G18)</f>
        <v>2688</v>
      </c>
      <c r="I18" s="21">
        <f aca="true" t="shared" si="4" ref="I18:K25">IF($D18&gt;0,E18/$D18,0)</f>
        <v>0.5772841051314143</v>
      </c>
      <c r="J18" s="21">
        <f t="shared" si="4"/>
        <v>0.00344180225281602</v>
      </c>
      <c r="K18" s="21">
        <f t="shared" si="4"/>
        <v>0.26032540675844806</v>
      </c>
      <c r="L18" s="20">
        <f t="shared" si="2"/>
        <v>0.8410513141426783</v>
      </c>
    </row>
    <row r="19" spans="1:12" ht="15" customHeight="1">
      <c r="A19" s="2" t="s">
        <v>25</v>
      </c>
      <c r="B19" s="2" t="s">
        <v>26</v>
      </c>
      <c r="C19" s="2"/>
      <c r="D19" s="18">
        <v>27031</v>
      </c>
      <c r="E19" s="18">
        <v>8717</v>
      </c>
      <c r="F19" s="18">
        <v>479</v>
      </c>
      <c r="G19" s="18">
        <v>8999</v>
      </c>
      <c r="H19" s="18">
        <f t="shared" si="3"/>
        <v>18195</v>
      </c>
      <c r="I19" s="21">
        <f t="shared" si="4"/>
        <v>0.3224815952055048</v>
      </c>
      <c r="J19" s="21">
        <f t="shared" si="4"/>
        <v>0.017720395101920017</v>
      </c>
      <c r="K19" s="21">
        <f t="shared" si="4"/>
        <v>0.33291406163293996</v>
      </c>
      <c r="L19" s="20">
        <f t="shared" si="2"/>
        <v>0.6731160519403647</v>
      </c>
    </row>
    <row r="20" spans="1:12" ht="15" customHeight="1">
      <c r="A20" s="2" t="s">
        <v>27</v>
      </c>
      <c r="B20" s="2" t="s">
        <v>28</v>
      </c>
      <c r="C20" s="2"/>
      <c r="D20" s="18">
        <v>10096</v>
      </c>
      <c r="E20" s="18">
        <v>3598</v>
      </c>
      <c r="F20" s="18">
        <v>37</v>
      </c>
      <c r="G20" s="18">
        <v>2640</v>
      </c>
      <c r="H20" s="18">
        <f t="shared" si="3"/>
        <v>6275</v>
      </c>
      <c r="I20" s="21">
        <f t="shared" si="4"/>
        <v>0.35637876386687795</v>
      </c>
      <c r="J20" s="21">
        <f t="shared" si="4"/>
        <v>0.0036648177496038034</v>
      </c>
      <c r="K20" s="21">
        <f t="shared" si="4"/>
        <v>0.26148969889064977</v>
      </c>
      <c r="L20" s="20">
        <f t="shared" si="2"/>
        <v>0.6215332805071315</v>
      </c>
    </row>
    <row r="21" spans="1:12" ht="15" customHeight="1">
      <c r="A21" s="2" t="s">
        <v>29</v>
      </c>
      <c r="B21" s="2" t="s">
        <v>30</v>
      </c>
      <c r="C21" s="2"/>
      <c r="D21" s="18">
        <v>24</v>
      </c>
      <c r="E21" s="18">
        <v>2</v>
      </c>
      <c r="F21" s="18">
        <v>0</v>
      </c>
      <c r="G21" s="18">
        <v>7</v>
      </c>
      <c r="H21" s="18">
        <f t="shared" si="3"/>
        <v>9</v>
      </c>
      <c r="I21" s="21">
        <f t="shared" si="4"/>
        <v>0.08333333333333333</v>
      </c>
      <c r="J21" s="21">
        <f t="shared" si="4"/>
        <v>0</v>
      </c>
      <c r="K21" s="21">
        <f t="shared" si="4"/>
        <v>0.2916666666666667</v>
      </c>
      <c r="L21" s="20">
        <f t="shared" si="2"/>
        <v>0.375</v>
      </c>
    </row>
    <row r="22" spans="1:12" ht="15" customHeight="1">
      <c r="A22" s="2" t="s">
        <v>31</v>
      </c>
      <c r="B22" s="2" t="s">
        <v>32</v>
      </c>
      <c r="C22" s="2"/>
      <c r="D22" s="18">
        <v>89</v>
      </c>
      <c r="E22" s="18">
        <v>40</v>
      </c>
      <c r="F22" s="18">
        <v>0</v>
      </c>
      <c r="G22" s="18">
        <v>33</v>
      </c>
      <c r="H22" s="18">
        <f t="shared" si="3"/>
        <v>73</v>
      </c>
      <c r="I22" s="21">
        <f t="shared" si="4"/>
        <v>0.449438202247191</v>
      </c>
      <c r="J22" s="21">
        <f t="shared" si="4"/>
        <v>0</v>
      </c>
      <c r="K22" s="21">
        <f t="shared" si="4"/>
        <v>0.3707865168539326</v>
      </c>
      <c r="L22" s="20">
        <f t="shared" si="2"/>
        <v>0.8202247191011236</v>
      </c>
    </row>
    <row r="23" spans="1:12" ht="15" customHeight="1">
      <c r="A23" s="2" t="s">
        <v>33</v>
      </c>
      <c r="B23" s="2" t="s">
        <v>34</v>
      </c>
      <c r="C23" s="2"/>
      <c r="D23" s="18">
        <v>485</v>
      </c>
      <c r="E23" s="18">
        <v>26</v>
      </c>
      <c r="F23" s="18">
        <v>0</v>
      </c>
      <c r="G23" s="18">
        <v>152</v>
      </c>
      <c r="H23" s="18">
        <f t="shared" si="3"/>
        <v>178</v>
      </c>
      <c r="I23" s="21">
        <f t="shared" si="4"/>
        <v>0.05360824742268041</v>
      </c>
      <c r="J23" s="21">
        <f t="shared" si="4"/>
        <v>0</v>
      </c>
      <c r="K23" s="21">
        <f t="shared" si="4"/>
        <v>0.3134020618556701</v>
      </c>
      <c r="L23" s="20">
        <f t="shared" si="2"/>
        <v>0.3670103092783505</v>
      </c>
    </row>
    <row r="24" spans="1:12" ht="15" customHeight="1">
      <c r="A24" s="2" t="s">
        <v>35</v>
      </c>
      <c r="B24" s="2" t="s">
        <v>36</v>
      </c>
      <c r="C24" s="2"/>
      <c r="D24" s="18">
        <v>10711</v>
      </c>
      <c r="E24" s="18">
        <v>4532</v>
      </c>
      <c r="F24" s="18">
        <v>723</v>
      </c>
      <c r="G24" s="18">
        <v>2471</v>
      </c>
      <c r="H24" s="18">
        <f t="shared" si="3"/>
        <v>7726</v>
      </c>
      <c r="I24" s="21">
        <f t="shared" si="4"/>
        <v>0.4231164223695267</v>
      </c>
      <c r="J24" s="21">
        <f t="shared" si="4"/>
        <v>0.06750070021473252</v>
      </c>
      <c r="K24" s="21">
        <f t="shared" si="4"/>
        <v>0.2306974138735879</v>
      </c>
      <c r="L24" s="20">
        <f t="shared" si="2"/>
        <v>0.721314536457847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51632</v>
      </c>
      <c r="E25" s="22">
        <f>SUM(E18:E24)</f>
        <v>18760</v>
      </c>
      <c r="F25" s="22">
        <f>SUM(F18:F24)</f>
        <v>1250</v>
      </c>
      <c r="G25" s="22">
        <f>SUM(G18:G24)</f>
        <v>15134</v>
      </c>
      <c r="H25" s="22">
        <f>SUM(E25:G25)</f>
        <v>35144</v>
      </c>
      <c r="I25" s="23">
        <f>IF($D25&gt;0,E25/$D25,0)</f>
        <v>0.3633405639913232</v>
      </c>
      <c r="J25" s="23">
        <f t="shared" si="4"/>
        <v>0.024209792376820576</v>
      </c>
      <c r="K25" s="23">
        <f t="shared" si="4"/>
        <v>0.2931127982646421</v>
      </c>
      <c r="L25" s="23">
        <f>IF(G25&gt;0,H25/$D25,0)</f>
        <v>0.6806631546327858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12487</v>
      </c>
      <c r="E27" s="9">
        <v>1357</v>
      </c>
      <c r="F27" s="9">
        <v>4346</v>
      </c>
      <c r="G27" s="9">
        <v>1316</v>
      </c>
      <c r="H27" s="18">
        <f>SUM(E27:G27)</f>
        <v>7019</v>
      </c>
      <c r="I27" s="25">
        <f>IF($D27&gt;0,E27/$D27,0)</f>
        <v>0.10867301994073837</v>
      </c>
      <c r="J27" s="25">
        <f>IF($D27&gt;0,F27/$D27,0)</f>
        <v>0.34804196364218787</v>
      </c>
      <c r="K27" s="25">
        <f>IF($D27&gt;0,G27/$D27,0)</f>
        <v>0.10538960518939697</v>
      </c>
      <c r="L27" s="25">
        <f>IF($D27&gt;0,H27/$D27,0)</f>
        <v>0.5621045887723232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124769</v>
      </c>
      <c r="E29" s="11">
        <f>E16+E25+E27</f>
        <v>20117</v>
      </c>
      <c r="F29" s="11">
        <f>F16+F25+F27</f>
        <v>5596</v>
      </c>
      <c r="G29" s="11">
        <f>G16+G25+G27</f>
        <v>66770</v>
      </c>
      <c r="H29" s="11">
        <f>SUM(E29:G29)</f>
        <v>92483</v>
      </c>
      <c r="I29" s="26">
        <f>IF($D29&gt;0,E29/$D29,0)</f>
        <v>0.16123396035874296</v>
      </c>
      <c r="J29" s="26">
        <f>IF($D29&gt;0,F29/$D29,0)</f>
        <v>0.044850884434434836</v>
      </c>
      <c r="K29" s="26">
        <f>IF($D29&gt;0,G29/$D29,0)</f>
        <v>0.5351489552693377</v>
      </c>
      <c r="L29" s="26">
        <f>IF($D29&gt;0,H29/$D29,0)</f>
        <v>0.7412338000625155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August "&amp;yr</f>
        <v>Document Source Statistics August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20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0.7</v>
      </c>
      <c r="L7" s="20">
        <f>SUM(I7:K7)</f>
        <v>0.7</v>
      </c>
    </row>
    <row r="8" spans="1:12" ht="15" customHeight="1">
      <c r="A8" s="2" t="s">
        <v>7</v>
      </c>
      <c r="B8" s="2" t="s">
        <v>8</v>
      </c>
      <c r="C8" s="2"/>
      <c r="D8" s="18">
        <v>25629</v>
      </c>
      <c r="E8" s="18">
        <v>0</v>
      </c>
      <c r="F8" s="18">
        <v>0</v>
      </c>
      <c r="G8" s="18">
        <v>23481</v>
      </c>
      <c r="H8" s="18">
        <f aca="true" t="shared" si="0" ref="H8:H15">SUM(E8:G8)</f>
        <v>23481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0.916188692496781</v>
      </c>
      <c r="L8" s="20">
        <f aca="true" t="shared" si="2" ref="L8:L24">SUM(I8:K8)</f>
        <v>0.916188692496781</v>
      </c>
    </row>
    <row r="9" spans="1:12" ht="15" customHeight="1">
      <c r="A9" s="2" t="s">
        <v>9</v>
      </c>
      <c r="B9" s="2" t="s">
        <v>10</v>
      </c>
      <c r="C9" s="2"/>
      <c r="D9" s="18">
        <v>7368</v>
      </c>
      <c r="E9" s="18">
        <v>0</v>
      </c>
      <c r="F9" s="18">
        <v>0</v>
      </c>
      <c r="G9" s="18">
        <v>6876</v>
      </c>
      <c r="H9" s="18">
        <f t="shared" si="0"/>
        <v>6876</v>
      </c>
      <c r="I9" s="21">
        <f t="shared" si="1"/>
        <v>0</v>
      </c>
      <c r="J9" s="21">
        <f t="shared" si="1"/>
        <v>0</v>
      </c>
      <c r="K9" s="21">
        <f t="shared" si="1"/>
        <v>0.9332247557003257</v>
      </c>
      <c r="L9" s="20">
        <f t="shared" si="2"/>
        <v>0.9332247557003257</v>
      </c>
    </row>
    <row r="10" spans="1:12" ht="15" customHeight="1">
      <c r="A10" s="2" t="s">
        <v>11</v>
      </c>
      <c r="B10" s="2" t="s">
        <v>12</v>
      </c>
      <c r="C10" s="2"/>
      <c r="D10" s="18">
        <v>14033</v>
      </c>
      <c r="E10" s="18">
        <v>0</v>
      </c>
      <c r="F10" s="18">
        <v>0</v>
      </c>
      <c r="G10" s="18">
        <v>8710</v>
      </c>
      <c r="H10" s="18">
        <f t="shared" si="0"/>
        <v>8710</v>
      </c>
      <c r="I10" s="21">
        <f t="shared" si="1"/>
        <v>0</v>
      </c>
      <c r="J10" s="21">
        <f t="shared" si="1"/>
        <v>0</v>
      </c>
      <c r="K10" s="21">
        <f t="shared" si="1"/>
        <v>0.620679826124136</v>
      </c>
      <c r="L10" s="20">
        <f t="shared" si="2"/>
        <v>0.620679826124136</v>
      </c>
    </row>
    <row r="11" spans="1:12" ht="15" customHeight="1">
      <c r="A11" s="2" t="s">
        <v>13</v>
      </c>
      <c r="B11" s="2" t="s">
        <v>14</v>
      </c>
      <c r="C11" s="2"/>
      <c r="D11" s="18">
        <v>6741</v>
      </c>
      <c r="E11" s="18">
        <v>0</v>
      </c>
      <c r="F11" s="18">
        <v>0</v>
      </c>
      <c r="G11" s="18">
        <v>5797</v>
      </c>
      <c r="H11" s="18">
        <f t="shared" si="0"/>
        <v>5797</v>
      </c>
      <c r="I11" s="21">
        <f t="shared" si="1"/>
        <v>0</v>
      </c>
      <c r="J11" s="21">
        <f t="shared" si="1"/>
        <v>0</v>
      </c>
      <c r="K11" s="21">
        <f t="shared" si="1"/>
        <v>0.859961430054888</v>
      </c>
      <c r="L11" s="20">
        <f t="shared" si="2"/>
        <v>0.859961430054888</v>
      </c>
    </row>
    <row r="12" spans="1:12" ht="15" customHeight="1">
      <c r="A12" s="2" t="s">
        <v>15</v>
      </c>
      <c r="B12" s="2" t="s">
        <v>16</v>
      </c>
      <c r="C12" s="2"/>
      <c r="D12" s="18">
        <v>1751</v>
      </c>
      <c r="E12" s="18">
        <v>0</v>
      </c>
      <c r="F12" s="18">
        <v>0</v>
      </c>
      <c r="G12" s="18">
        <v>1654</v>
      </c>
      <c r="H12" s="18">
        <f t="shared" si="0"/>
        <v>1654</v>
      </c>
      <c r="I12" s="21">
        <f t="shared" si="1"/>
        <v>0</v>
      </c>
      <c r="J12" s="21">
        <f t="shared" si="1"/>
        <v>0</v>
      </c>
      <c r="K12" s="21">
        <f t="shared" si="1"/>
        <v>0.9446030839520274</v>
      </c>
      <c r="L12" s="20">
        <f t="shared" si="2"/>
        <v>0.9446030839520274</v>
      </c>
    </row>
    <row r="13" spans="1:12" ht="15" customHeight="1">
      <c r="A13" s="2" t="s">
        <v>17</v>
      </c>
      <c r="B13" s="2" t="s">
        <v>18</v>
      </c>
      <c r="C13" s="2"/>
      <c r="D13" s="18">
        <v>913</v>
      </c>
      <c r="E13" s="18">
        <v>0</v>
      </c>
      <c r="F13" s="18">
        <v>0</v>
      </c>
      <c r="G13" s="18">
        <v>705</v>
      </c>
      <c r="H13" s="18">
        <f t="shared" si="0"/>
        <v>705</v>
      </c>
      <c r="I13" s="21">
        <f t="shared" si="1"/>
        <v>0</v>
      </c>
      <c r="J13" s="21">
        <f t="shared" si="1"/>
        <v>0</v>
      </c>
      <c r="K13" s="21">
        <f t="shared" si="1"/>
        <v>0.7721796276013143</v>
      </c>
      <c r="L13" s="20">
        <f t="shared" si="2"/>
        <v>0.7721796276013143</v>
      </c>
    </row>
    <row r="14" spans="1:12" ht="15" customHeight="1">
      <c r="A14" s="2" t="s">
        <v>19</v>
      </c>
      <c r="B14" s="2" t="s">
        <v>20</v>
      </c>
      <c r="C14" s="2"/>
      <c r="D14" s="18">
        <v>7914</v>
      </c>
      <c r="E14" s="18">
        <v>0</v>
      </c>
      <c r="F14" s="18">
        <v>0</v>
      </c>
      <c r="G14" s="18">
        <v>6008</v>
      </c>
      <c r="H14" s="18">
        <f t="shared" si="0"/>
        <v>6008</v>
      </c>
      <c r="I14" s="21">
        <f t="shared" si="1"/>
        <v>0</v>
      </c>
      <c r="J14" s="21">
        <f t="shared" si="1"/>
        <v>0</v>
      </c>
      <c r="K14" s="21">
        <f t="shared" si="1"/>
        <v>0.7591609805408137</v>
      </c>
      <c r="L14" s="20">
        <f t="shared" si="2"/>
        <v>0.7591609805408137</v>
      </c>
    </row>
    <row r="15" spans="1:12" ht="15" customHeight="1">
      <c r="A15" s="2" t="s">
        <v>23</v>
      </c>
      <c r="B15" s="2" t="s">
        <v>24</v>
      </c>
      <c r="C15" s="2"/>
      <c r="D15" s="18">
        <v>3102</v>
      </c>
      <c r="E15" s="18">
        <v>0</v>
      </c>
      <c r="F15" s="18">
        <v>0</v>
      </c>
      <c r="G15" s="18">
        <v>2491</v>
      </c>
      <c r="H15" s="18">
        <f t="shared" si="0"/>
        <v>2491</v>
      </c>
      <c r="I15" s="21">
        <f t="shared" si="1"/>
        <v>0</v>
      </c>
      <c r="J15" s="21">
        <f t="shared" si="1"/>
        <v>0</v>
      </c>
      <c r="K15" s="21">
        <f t="shared" si="1"/>
        <v>0.803030303030303</v>
      </c>
      <c r="L15" s="20">
        <f t="shared" si="2"/>
        <v>0.803030303030303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67471</v>
      </c>
      <c r="E16" s="13">
        <f>SUM(E7:E15)</f>
        <v>0</v>
      </c>
      <c r="F16" s="13">
        <f>SUM(F7:F15)</f>
        <v>0</v>
      </c>
      <c r="G16" s="13">
        <f>SUM(G7:G15)</f>
        <v>55736</v>
      </c>
      <c r="H16" s="13">
        <f>SUM(G16)</f>
        <v>55736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0.8260734241377777</v>
      </c>
      <c r="L16" s="15">
        <f t="shared" si="2"/>
        <v>0.8260734241377777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3307</v>
      </c>
      <c r="E18" s="18">
        <v>1860</v>
      </c>
      <c r="F18" s="18">
        <v>2</v>
      </c>
      <c r="G18" s="18">
        <v>1030</v>
      </c>
      <c r="H18" s="18">
        <f aca="true" t="shared" si="3" ref="H18:H24">SUM(E18:G18)</f>
        <v>2892</v>
      </c>
      <c r="I18" s="21">
        <f aca="true" t="shared" si="4" ref="I18:K25">IF($D18&gt;0,E18/$D18,0)</f>
        <v>0.5624433020864832</v>
      </c>
      <c r="J18" s="21">
        <f t="shared" si="4"/>
        <v>0.0006047777441790142</v>
      </c>
      <c r="K18" s="21">
        <f t="shared" si="4"/>
        <v>0.31146053825219233</v>
      </c>
      <c r="L18" s="20">
        <f t="shared" si="2"/>
        <v>0.8745086180828545</v>
      </c>
    </row>
    <row r="19" spans="1:12" ht="15" customHeight="1">
      <c r="A19" s="2" t="s">
        <v>25</v>
      </c>
      <c r="B19" s="2" t="s">
        <v>26</v>
      </c>
      <c r="C19" s="2"/>
      <c r="D19" s="18">
        <v>33485</v>
      </c>
      <c r="E19" s="18">
        <v>13767</v>
      </c>
      <c r="F19" s="18">
        <v>526</v>
      </c>
      <c r="G19" s="18">
        <v>9944</v>
      </c>
      <c r="H19" s="18">
        <f t="shared" si="3"/>
        <v>24237</v>
      </c>
      <c r="I19" s="21">
        <f t="shared" si="4"/>
        <v>0.4111393161116918</v>
      </c>
      <c r="J19" s="21">
        <f t="shared" si="4"/>
        <v>0.015708526205763775</v>
      </c>
      <c r="K19" s="21">
        <f t="shared" si="4"/>
        <v>0.2969687919964163</v>
      </c>
      <c r="L19" s="20">
        <f t="shared" si="2"/>
        <v>0.7238166343138719</v>
      </c>
    </row>
    <row r="20" spans="1:12" ht="15" customHeight="1">
      <c r="A20" s="2" t="s">
        <v>27</v>
      </c>
      <c r="B20" s="2" t="s">
        <v>28</v>
      </c>
      <c r="C20" s="2"/>
      <c r="D20" s="18">
        <v>11587</v>
      </c>
      <c r="E20" s="18">
        <v>5036</v>
      </c>
      <c r="F20" s="18">
        <v>86</v>
      </c>
      <c r="G20" s="18">
        <v>2683</v>
      </c>
      <c r="H20" s="18">
        <f t="shared" si="3"/>
        <v>7805</v>
      </c>
      <c r="I20" s="21">
        <f t="shared" si="4"/>
        <v>0.434625010787952</v>
      </c>
      <c r="J20" s="21">
        <f t="shared" si="4"/>
        <v>0.007422110986450332</v>
      </c>
      <c r="K20" s="21">
        <f t="shared" si="4"/>
        <v>0.23155260205402606</v>
      </c>
      <c r="L20" s="20">
        <f t="shared" si="2"/>
        <v>0.6735997238284284</v>
      </c>
    </row>
    <row r="21" spans="1:12" ht="15" customHeight="1">
      <c r="A21" s="2" t="s">
        <v>29</v>
      </c>
      <c r="B21" s="2" t="s">
        <v>30</v>
      </c>
      <c r="C21" s="2"/>
      <c r="D21" s="18">
        <v>47</v>
      </c>
      <c r="E21" s="18">
        <v>6</v>
      </c>
      <c r="F21" s="18">
        <v>0</v>
      </c>
      <c r="G21" s="18">
        <v>4</v>
      </c>
      <c r="H21" s="18">
        <f t="shared" si="3"/>
        <v>10</v>
      </c>
      <c r="I21" s="21">
        <f t="shared" si="4"/>
        <v>0.1276595744680851</v>
      </c>
      <c r="J21" s="21">
        <f t="shared" si="4"/>
        <v>0</v>
      </c>
      <c r="K21" s="21">
        <f t="shared" si="4"/>
        <v>0.0851063829787234</v>
      </c>
      <c r="L21" s="20">
        <f t="shared" si="2"/>
        <v>0.21276595744680848</v>
      </c>
    </row>
    <row r="22" spans="1:12" ht="15" customHeight="1">
      <c r="A22" s="2" t="s">
        <v>31</v>
      </c>
      <c r="B22" s="2" t="s">
        <v>32</v>
      </c>
      <c r="C22" s="2"/>
      <c r="D22" s="18">
        <v>118</v>
      </c>
      <c r="E22" s="18">
        <v>40</v>
      </c>
      <c r="F22" s="18">
        <v>0</v>
      </c>
      <c r="G22" s="18">
        <v>28</v>
      </c>
      <c r="H22" s="18">
        <f t="shared" si="3"/>
        <v>68</v>
      </c>
      <c r="I22" s="21">
        <f t="shared" si="4"/>
        <v>0.3389830508474576</v>
      </c>
      <c r="J22" s="21">
        <f t="shared" si="4"/>
        <v>0</v>
      </c>
      <c r="K22" s="21">
        <f t="shared" si="4"/>
        <v>0.23728813559322035</v>
      </c>
      <c r="L22" s="20">
        <f t="shared" si="2"/>
        <v>0.576271186440678</v>
      </c>
    </row>
    <row r="23" spans="1:12" ht="15" customHeight="1">
      <c r="A23" s="2" t="s">
        <v>33</v>
      </c>
      <c r="B23" s="2" t="s">
        <v>34</v>
      </c>
      <c r="C23" s="2"/>
      <c r="D23" s="18">
        <v>445</v>
      </c>
      <c r="E23" s="18">
        <v>52</v>
      </c>
      <c r="F23" s="18">
        <v>0</v>
      </c>
      <c r="G23" s="18">
        <v>186</v>
      </c>
      <c r="H23" s="18">
        <f t="shared" si="3"/>
        <v>238</v>
      </c>
      <c r="I23" s="21">
        <f t="shared" si="4"/>
        <v>0.11685393258426967</v>
      </c>
      <c r="J23" s="21">
        <f t="shared" si="4"/>
        <v>0</v>
      </c>
      <c r="K23" s="21">
        <f t="shared" si="4"/>
        <v>0.41797752808988764</v>
      </c>
      <c r="L23" s="20">
        <f t="shared" si="2"/>
        <v>0.5348314606741573</v>
      </c>
    </row>
    <row r="24" spans="1:12" ht="15" customHeight="1">
      <c r="A24" s="2" t="s">
        <v>35</v>
      </c>
      <c r="B24" s="2" t="s">
        <v>36</v>
      </c>
      <c r="C24" s="2"/>
      <c r="D24" s="18">
        <v>12106</v>
      </c>
      <c r="E24" s="18">
        <v>6027</v>
      </c>
      <c r="F24" s="18">
        <v>714</v>
      </c>
      <c r="G24" s="18">
        <v>2560</v>
      </c>
      <c r="H24" s="18">
        <f t="shared" si="3"/>
        <v>9301</v>
      </c>
      <c r="I24" s="21">
        <f t="shared" si="4"/>
        <v>0.4978523046423261</v>
      </c>
      <c r="J24" s="21">
        <f t="shared" si="4"/>
        <v>0.058979018668428876</v>
      </c>
      <c r="K24" s="21">
        <f t="shared" si="4"/>
        <v>0.21146538906327442</v>
      </c>
      <c r="L24" s="20">
        <f t="shared" si="2"/>
        <v>0.7682967123740294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61095</v>
      </c>
      <c r="E25" s="22">
        <f>SUM(E18:E24)</f>
        <v>26788</v>
      </c>
      <c r="F25" s="22">
        <f>SUM(F18:F24)</f>
        <v>1328</v>
      </c>
      <c r="G25" s="22">
        <f>SUM(G18:G24)</f>
        <v>16435</v>
      </c>
      <c r="H25" s="22">
        <f>SUM(E25:G25)</f>
        <v>44551</v>
      </c>
      <c r="I25" s="23">
        <f>IF($D25&gt;0,E25/$D25,0)</f>
        <v>0.438464686144529</v>
      </c>
      <c r="J25" s="23">
        <f t="shared" si="4"/>
        <v>0.021736639659546607</v>
      </c>
      <c r="K25" s="23">
        <f t="shared" si="4"/>
        <v>0.26900728373844013</v>
      </c>
      <c r="L25" s="23">
        <f>IF(G25&gt;0,H25/$D25,0)</f>
        <v>0.7292086095425158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13861</v>
      </c>
      <c r="E27" s="9">
        <v>1712</v>
      </c>
      <c r="F27" s="9">
        <v>4734</v>
      </c>
      <c r="G27" s="9">
        <v>1319</v>
      </c>
      <c r="H27" s="18">
        <f>SUM(E27:G27)</f>
        <v>7765</v>
      </c>
      <c r="I27" s="25">
        <f>IF($D27&gt;0,E27/$D27,0)</f>
        <v>0.12351201212033763</v>
      </c>
      <c r="J27" s="25">
        <f>IF($D27&gt;0,F27/$D27,0)</f>
        <v>0.34153379987013927</v>
      </c>
      <c r="K27" s="25">
        <f>IF($D27&gt;0,G27/$D27,0)</f>
        <v>0.09515907943149846</v>
      </c>
      <c r="L27" s="25">
        <f>IF($D27&gt;0,H27/$D27,0)</f>
        <v>0.5602048914219754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142427</v>
      </c>
      <c r="E29" s="11">
        <f>E16+E25+E27</f>
        <v>28500</v>
      </c>
      <c r="F29" s="11">
        <f>F16+F25+F27</f>
        <v>6062</v>
      </c>
      <c r="G29" s="11">
        <f>G16+G25+G27</f>
        <v>73490</v>
      </c>
      <c r="H29" s="11">
        <f>SUM(E29:G29)</f>
        <v>108052</v>
      </c>
      <c r="I29" s="26">
        <f>IF($D29&gt;0,E29/$D29,0)</f>
        <v>0.20010250865355586</v>
      </c>
      <c r="J29" s="26">
        <f>IF($D29&gt;0,F29/$D29,0)</f>
        <v>0.042562154647644054</v>
      </c>
      <c r="K29" s="26">
        <f>IF($D29&gt;0,G29/$D29,0)</f>
        <v>0.5159836266999936</v>
      </c>
      <c r="L29" s="26">
        <f>IF($D29&gt;0,H29/$D29,0)</f>
        <v>0.7586482900011936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September "&amp;yr</f>
        <v>Document Source Statistics September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2023-09-21T19:44:56Z</dcterms:modified>
  <cp:category/>
  <cp:version/>
  <cp:contentType/>
  <cp:contentStatus/>
</cp:coreProperties>
</file>