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<sst xmlns="http://schemas.openxmlformats.org/spreadsheetml/2006/main" count="665" uniqueCount="52">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</sst>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7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3" fillId="20" borderId="10" xfId="33" applyFont="1" applyBorder="1" applyAlignment="1">
      <alignment horizontal="center" vertic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January "&amp;yr</f>
        <v>Document Source Statistics January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s="10" customFormat="1" ht="15" customHeight="1">
      <c r="A29" s="51" t="s">
        <v>49</v>
      </c>
      <c r="B29" s="52"/>
      <c r="C29" s="53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October "&amp;yr</f>
        <v>Document Source Statistics October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November "&amp;yr</f>
        <v>Document Source Statistics November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December "&amp;yr</f>
        <v>Document Source Statistics December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40"/>
      <c r="E7" s="44"/>
      <c r="F7" s="4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f>SUM(E7:E15)</f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O1" s="28">
        <v>2023</v>
      </c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January 1, "&amp;yr&amp;" - December 31, "&amp;yr</f>
        <v>Document Source Statistics January 1, 2023 - December 31,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>
        <f>SUM(JAN:DEC!D7)</f>
        <v>41</v>
      </c>
      <c r="E7" s="18">
        <f>SUM(JAN:DEC!E7)</f>
        <v>0</v>
      </c>
      <c r="F7" s="18">
        <f>SUM(JAN:DEC!F7)</f>
        <v>0</v>
      </c>
      <c r="G7" s="18">
        <f>SUM(JAN:DEC!G7)</f>
        <v>31</v>
      </c>
      <c r="H7" s="18">
        <f>E7+F7+G7</f>
        <v>31</v>
      </c>
      <c r="I7" s="21">
        <f>IF($D7&gt;0,E7/$D7,0)</f>
        <v>0</v>
      </c>
      <c r="J7" s="21">
        <f>IF($D7&gt;0,F7/$D7,0)</f>
        <v>0</v>
      </c>
      <c r="K7" s="21">
        <f>IF($D7&gt;0,G7/$D7,0)</f>
        <v>0.7560975609756098</v>
      </c>
      <c r="L7" s="20">
        <f>SUM(I7:K7)</f>
        <v>0.7560975609756098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36540</v>
      </c>
      <c r="E8" s="18">
        <f>SUM(JAN:DEC!E8)</f>
        <v>0</v>
      </c>
      <c r="F8" s="18">
        <f>SUM(JAN:DEC!F8)</f>
        <v>0</v>
      </c>
      <c r="G8" s="18">
        <f>SUM(JAN:DEC!G8)</f>
        <v>33839</v>
      </c>
      <c r="H8" s="18">
        <f aca="true" t="shared" si="0" ref="H8:H15">E8+F8+G8</f>
        <v>33839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0.9260810071154899</v>
      </c>
      <c r="L8" s="20">
        <f aca="true" t="shared" si="2" ref="L8:L16">SUM(I8:K8)</f>
        <v>0.9260810071154899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14146</v>
      </c>
      <c r="E9" s="18">
        <f>SUM(JAN:DEC!E9)</f>
        <v>0</v>
      </c>
      <c r="F9" s="18">
        <f>SUM(JAN:DEC!F9)</f>
        <v>0</v>
      </c>
      <c r="G9" s="18">
        <f>SUM(JAN:DEC!G9)</f>
        <v>13137</v>
      </c>
      <c r="H9" s="18">
        <f t="shared" si="0"/>
        <v>13137</v>
      </c>
      <c r="I9" s="21">
        <f t="shared" si="1"/>
        <v>0</v>
      </c>
      <c r="J9" s="21">
        <f t="shared" si="1"/>
        <v>0</v>
      </c>
      <c r="K9" s="21">
        <f t="shared" si="1"/>
        <v>0.9286724162307366</v>
      </c>
      <c r="L9" s="20">
        <f t="shared" si="2"/>
        <v>0.9286724162307366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26446</v>
      </c>
      <c r="E10" s="18">
        <f>SUM(JAN:DEC!E10)</f>
        <v>0</v>
      </c>
      <c r="F10" s="18">
        <f>SUM(JAN:DEC!F10)</f>
        <v>0</v>
      </c>
      <c r="G10" s="18">
        <f>SUM(JAN:DEC!G10)</f>
        <v>16257</v>
      </c>
      <c r="H10" s="18">
        <f t="shared" si="0"/>
        <v>16257</v>
      </c>
      <c r="I10" s="21">
        <f t="shared" si="1"/>
        <v>0</v>
      </c>
      <c r="J10" s="21">
        <f t="shared" si="1"/>
        <v>0</v>
      </c>
      <c r="K10" s="21">
        <f t="shared" si="1"/>
        <v>0.6147243439461544</v>
      </c>
      <c r="L10" s="20">
        <f t="shared" si="2"/>
        <v>0.6147243439461544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11006</v>
      </c>
      <c r="E11" s="18">
        <f>SUM(JAN:DEC!E11)</f>
        <v>0</v>
      </c>
      <c r="F11" s="18">
        <f>SUM(JAN:DEC!F11)</f>
        <v>0</v>
      </c>
      <c r="G11" s="18">
        <f>SUM(JAN:DEC!G11)</f>
        <v>9376</v>
      </c>
      <c r="H11" s="18">
        <f t="shared" si="0"/>
        <v>9376</v>
      </c>
      <c r="I11" s="21">
        <f t="shared" si="1"/>
        <v>0</v>
      </c>
      <c r="J11" s="21">
        <f t="shared" si="1"/>
        <v>0</v>
      </c>
      <c r="K11" s="21">
        <f t="shared" si="1"/>
        <v>0.8518989642013447</v>
      </c>
      <c r="L11" s="20">
        <f t="shared" si="2"/>
        <v>0.8518989642013447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3605</v>
      </c>
      <c r="E12" s="18">
        <f>SUM(JAN:DEC!E12)</f>
        <v>0</v>
      </c>
      <c r="F12" s="18">
        <f>SUM(JAN:DEC!F12)</f>
        <v>0</v>
      </c>
      <c r="G12" s="18">
        <f>SUM(JAN:DEC!G12)</f>
        <v>3363</v>
      </c>
      <c r="H12" s="18">
        <f t="shared" si="0"/>
        <v>3363</v>
      </c>
      <c r="I12" s="21">
        <f t="shared" si="1"/>
        <v>0</v>
      </c>
      <c r="J12" s="21">
        <f t="shared" si="1"/>
        <v>0</v>
      </c>
      <c r="K12" s="21">
        <f t="shared" si="1"/>
        <v>0.932871012482663</v>
      </c>
      <c r="L12" s="20">
        <f t="shared" si="2"/>
        <v>0.932871012482663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1870</v>
      </c>
      <c r="E13" s="18">
        <f>SUM(JAN:DEC!E13)</f>
        <v>0</v>
      </c>
      <c r="F13" s="18">
        <f>SUM(JAN:DEC!F13)</f>
        <v>0</v>
      </c>
      <c r="G13" s="18">
        <f>SUM(JAN:DEC!G13)</f>
        <v>1416</v>
      </c>
      <c r="H13" s="18">
        <f t="shared" si="0"/>
        <v>1416</v>
      </c>
      <c r="I13" s="21">
        <f t="shared" si="1"/>
        <v>0</v>
      </c>
      <c r="J13" s="21">
        <f t="shared" si="1"/>
        <v>0</v>
      </c>
      <c r="K13" s="21">
        <f t="shared" si="1"/>
        <v>0.7572192513368984</v>
      </c>
      <c r="L13" s="20">
        <f t="shared" si="2"/>
        <v>0.7572192513368984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14505</v>
      </c>
      <c r="E14" s="18">
        <f>SUM(JAN:DEC!E14)</f>
        <v>0</v>
      </c>
      <c r="F14" s="18">
        <f>SUM(JAN:DEC!F14)</f>
        <v>0</v>
      </c>
      <c r="G14" s="18">
        <f>SUM(JAN:DEC!G14)</f>
        <v>10771</v>
      </c>
      <c r="H14" s="18">
        <f t="shared" si="0"/>
        <v>10771</v>
      </c>
      <c r="I14" s="21">
        <f t="shared" si="1"/>
        <v>0</v>
      </c>
      <c r="J14" s="21">
        <f t="shared" si="1"/>
        <v>0</v>
      </c>
      <c r="K14" s="21">
        <f t="shared" si="1"/>
        <v>0.7425715270596346</v>
      </c>
      <c r="L14" s="20">
        <f t="shared" si="2"/>
        <v>0.7425715270596346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5876</v>
      </c>
      <c r="E15" s="18">
        <f>SUM(JAN:DEC!E15)</f>
        <v>0</v>
      </c>
      <c r="F15" s="18">
        <f>SUM(JAN:DEC!F15)</f>
        <v>0</v>
      </c>
      <c r="G15" s="18">
        <f>SUM(JAN:DEC!G15)</f>
        <v>4635</v>
      </c>
      <c r="H15" s="18">
        <f t="shared" si="0"/>
        <v>4635</v>
      </c>
      <c r="I15" s="21">
        <f t="shared" si="1"/>
        <v>0</v>
      </c>
      <c r="J15" s="21">
        <f t="shared" si="1"/>
        <v>0</v>
      </c>
      <c r="K15" s="21">
        <f t="shared" si="1"/>
        <v>0.7888019060585433</v>
      </c>
      <c r="L15" s="20">
        <f t="shared" si="2"/>
        <v>0.7888019060585433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114035</v>
      </c>
      <c r="E16" s="13">
        <f>SUM(E7:E15)</f>
        <v>0</v>
      </c>
      <c r="F16" s="13">
        <f>SUM(F7:F15)</f>
        <v>0</v>
      </c>
      <c r="G16" s="13">
        <f>SUM(G7:G15)</f>
        <v>92825</v>
      </c>
      <c r="H16" s="13">
        <f>SUM(H7:H15)</f>
        <v>92825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0.8140044723111326</v>
      </c>
      <c r="L16" s="15">
        <f t="shared" si="2"/>
        <v>0.8140044723111326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5453</v>
      </c>
      <c r="E18" s="18">
        <f>SUM(JAN:DEC!E18)</f>
        <v>3125</v>
      </c>
      <c r="F18" s="18">
        <f>SUM(JAN:DEC!F18)</f>
        <v>9</v>
      </c>
      <c r="G18" s="18">
        <f>SUM(JAN:DEC!G18)</f>
        <v>1651</v>
      </c>
      <c r="H18" s="18">
        <f>SUM(JAN:DEC!H18)</f>
        <v>4785</v>
      </c>
      <c r="I18" s="21">
        <f aca="true" t="shared" si="3" ref="I18:K25">IF($D18&gt;0,E18/$D18,0)</f>
        <v>0.5730790390610673</v>
      </c>
      <c r="J18" s="21">
        <f t="shared" si="3"/>
        <v>0.001650467632495874</v>
      </c>
      <c r="K18" s="21">
        <f t="shared" si="3"/>
        <v>0.3027691179167431</v>
      </c>
      <c r="L18" s="20">
        <f aca="true" t="shared" si="4" ref="L18:L24">SUM(I18:K18)</f>
        <v>0.8774986246103063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60492</v>
      </c>
      <c r="E19" s="18">
        <f>SUM(JAN:DEC!E19)</f>
        <v>22105</v>
      </c>
      <c r="F19" s="18">
        <f>SUM(JAN:DEC!F19)</f>
        <v>968</v>
      </c>
      <c r="G19" s="18">
        <f>SUM(JAN:DEC!G19)</f>
        <v>18357</v>
      </c>
      <c r="H19" s="18">
        <f>SUM(JAN:DEC!H19)</f>
        <v>41430</v>
      </c>
      <c r="I19" s="21">
        <f t="shared" si="3"/>
        <v>0.36542022085565035</v>
      </c>
      <c r="J19" s="21">
        <f t="shared" si="3"/>
        <v>0.016002115982278648</v>
      </c>
      <c r="K19" s="21">
        <f t="shared" si="3"/>
        <v>0.3034616147589764</v>
      </c>
      <c r="L19" s="20">
        <f t="shared" si="4"/>
        <v>0.6848839515969054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20888</v>
      </c>
      <c r="E20" s="18">
        <f>SUM(JAN:DEC!E20)</f>
        <v>8809</v>
      </c>
      <c r="F20" s="18">
        <f>SUM(JAN:DEC!F20)</f>
        <v>86</v>
      </c>
      <c r="G20" s="18">
        <f>SUM(JAN:DEC!G20)</f>
        <v>5170</v>
      </c>
      <c r="H20" s="18">
        <f>SUM(JAN:DEC!H20)</f>
        <v>14065</v>
      </c>
      <c r="I20" s="21">
        <f t="shared" si="3"/>
        <v>0.4217253925698966</v>
      </c>
      <c r="J20" s="21">
        <f t="shared" si="3"/>
        <v>0.0041171964764458065</v>
      </c>
      <c r="K20" s="21">
        <f t="shared" si="3"/>
        <v>0.24751053236307927</v>
      </c>
      <c r="L20" s="20">
        <f t="shared" si="4"/>
        <v>0.6733531214094217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52</v>
      </c>
      <c r="E21" s="18">
        <f>SUM(JAN:DEC!E21)</f>
        <v>24</v>
      </c>
      <c r="F21" s="18">
        <f>SUM(JAN:DEC!F21)</f>
        <v>0</v>
      </c>
      <c r="G21" s="18">
        <f>SUM(JAN:DEC!G21)</f>
        <v>20</v>
      </c>
      <c r="H21" s="18">
        <f>SUM(JAN:DEC!H21)</f>
        <v>44</v>
      </c>
      <c r="I21" s="21">
        <f t="shared" si="3"/>
        <v>0.46153846153846156</v>
      </c>
      <c r="J21" s="21">
        <f t="shared" si="3"/>
        <v>0</v>
      </c>
      <c r="K21" s="21">
        <f t="shared" si="3"/>
        <v>0.38461538461538464</v>
      </c>
      <c r="L21" s="20">
        <f t="shared" si="4"/>
        <v>0.8461538461538463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172</v>
      </c>
      <c r="E22" s="18">
        <f>SUM(JAN:DEC!E22)</f>
        <v>76</v>
      </c>
      <c r="F22" s="18">
        <f>SUM(JAN:DEC!F22)</f>
        <v>0</v>
      </c>
      <c r="G22" s="18">
        <f>SUM(JAN:DEC!G22)</f>
        <v>54</v>
      </c>
      <c r="H22" s="18">
        <f>SUM(JAN:DEC!H22)</f>
        <v>130</v>
      </c>
      <c r="I22" s="21">
        <f t="shared" si="3"/>
        <v>0.4418604651162791</v>
      </c>
      <c r="J22" s="21">
        <f t="shared" si="3"/>
        <v>0</v>
      </c>
      <c r="K22" s="21">
        <f t="shared" si="3"/>
        <v>0.313953488372093</v>
      </c>
      <c r="L22" s="20">
        <f t="shared" si="4"/>
        <v>0.7558139534883721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907</v>
      </c>
      <c r="E23" s="18">
        <f>SUM(JAN:DEC!E23)</f>
        <v>97</v>
      </c>
      <c r="F23" s="18">
        <f>SUM(JAN:DEC!F23)</f>
        <v>0</v>
      </c>
      <c r="G23" s="18">
        <f>SUM(JAN:DEC!G23)</f>
        <v>522</v>
      </c>
      <c r="H23" s="18">
        <f>SUM(JAN:DEC!H23)</f>
        <v>619</v>
      </c>
      <c r="I23" s="21">
        <f t="shared" si="3"/>
        <v>0.10694597574421169</v>
      </c>
      <c r="J23" s="21">
        <f t="shared" si="3"/>
        <v>0</v>
      </c>
      <c r="K23" s="21">
        <f t="shared" si="3"/>
        <v>0.5755237045203969</v>
      </c>
      <c r="L23" s="20">
        <f t="shared" si="4"/>
        <v>0.6824696802646086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22097</v>
      </c>
      <c r="E24" s="18">
        <f>SUM(JAN:DEC!E24)</f>
        <v>10986</v>
      </c>
      <c r="F24" s="18">
        <f>SUM(JAN:DEC!F24)</f>
        <v>777</v>
      </c>
      <c r="G24" s="18">
        <f>SUM(JAN:DEC!G24)</f>
        <v>5195</v>
      </c>
      <c r="H24" s="18">
        <f>SUM(JAN:DEC!H24)</f>
        <v>16958</v>
      </c>
      <c r="I24" s="21">
        <f t="shared" si="3"/>
        <v>0.49717156175046384</v>
      </c>
      <c r="J24" s="21">
        <f t="shared" si="3"/>
        <v>0.035163144318233246</v>
      </c>
      <c r="K24" s="21">
        <f t="shared" si="3"/>
        <v>0.23509978730144362</v>
      </c>
      <c r="L24" s="20">
        <f t="shared" si="4"/>
        <v>0.7674344933701407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110061</v>
      </c>
      <c r="E25" s="22">
        <f>SUM(E18:E24)</f>
        <v>45222</v>
      </c>
      <c r="F25" s="22">
        <f>SUM(F18:F24)</f>
        <v>1840</v>
      </c>
      <c r="G25" s="22">
        <f>SUM(G18:G24)</f>
        <v>30969</v>
      </c>
      <c r="H25" s="22">
        <f>SUM(H18:H24)</f>
        <v>78031</v>
      </c>
      <c r="I25" s="23">
        <f>IF($D25&gt;0,E25/$D25,0)</f>
        <v>0.4108812385858751</v>
      </c>
      <c r="J25" s="23">
        <f t="shared" si="3"/>
        <v>0.016718001835345855</v>
      </c>
      <c r="K25" s="23">
        <f t="shared" si="3"/>
        <v>0.28138032545588354</v>
      </c>
      <c r="L25" s="23">
        <f>IF(G25&gt;0,H25/$D25,0)</f>
        <v>0.7089795658771045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21517</v>
      </c>
      <c r="E27" s="9">
        <f>SUM(JAN:DEC!E27)</f>
        <v>2668</v>
      </c>
      <c r="F27" s="9">
        <f>SUM(JAN:DEC!F27)</f>
        <v>7888</v>
      </c>
      <c r="G27" s="9">
        <f>SUM(JAN:DEC!G27)</f>
        <v>2098</v>
      </c>
      <c r="H27" s="9">
        <f>SUM(E27:G27)</f>
        <v>12654</v>
      </c>
      <c r="I27" s="25">
        <f>IF($D27&gt;0,E27/$D27,0)</f>
        <v>0.12399498071292467</v>
      </c>
      <c r="J27" s="25">
        <f>IF($D27&gt;0,F27/$D27,0)</f>
        <v>0.36659385602082073</v>
      </c>
      <c r="K27" s="25">
        <f>IF($D27&gt;0,G27/$D27,0)</f>
        <v>0.09750429892643027</v>
      </c>
      <c r="L27" s="25">
        <f>IF($D27&gt;0,H27/$D27,0)</f>
        <v>0.5880931356601756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245613</v>
      </c>
      <c r="E29" s="11">
        <f>E16+E25+E27</f>
        <v>47890</v>
      </c>
      <c r="F29" s="11">
        <f>F16+F25+F27</f>
        <v>9728</v>
      </c>
      <c r="G29" s="11">
        <f>G16+G25+G27</f>
        <v>125892</v>
      </c>
      <c r="H29" s="11">
        <f>SUM(E29:G29)</f>
        <v>183510</v>
      </c>
      <c r="I29" s="26">
        <f>IF($D29&gt;0,E29/$D29,0)</f>
        <v>0.19498153599361598</v>
      </c>
      <c r="J29" s="26">
        <f>IF($D29&gt;0,F29/$D29,0)</f>
        <v>0.03960702405817282</v>
      </c>
      <c r="K29" s="26">
        <f>IF($D29&gt;0,G29/$D29,0)</f>
        <v>0.5125624457988788</v>
      </c>
      <c r="L29" s="26">
        <f>IF($D29&gt;0,H29/$D29,0)</f>
        <v>0.7471510058506675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February "&amp;yr</f>
        <v>Document Source Statistics February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March "&amp;yr</f>
        <v>Document Source Statistics March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April "&amp;yr</f>
        <v>Document Source Statistics April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May "&amp;yr</f>
        <v>Document Source Statistics May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June "&amp;yr</f>
        <v>Document Source Statistics June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July "&amp;yr</f>
        <v>Document Source Statistics July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August "&amp;yr</f>
        <v>Document Source Statistics August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9" t="str">
        <f>"Document Source Statistics September "&amp;yr</f>
        <v>Document Source Statistics September 2023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7"/>
    </row>
    <row r="4" spans="1:12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0" t="s">
        <v>4</v>
      </c>
      <c r="C6" s="50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4" t="s">
        <v>6</v>
      </c>
      <c r="C7" s="54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1" t="s">
        <v>49</v>
      </c>
      <c r="B29" s="52"/>
      <c r="C29" s="53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2023-03-20T13:17:25Z</dcterms:modified>
  <cp:category/>
  <cp:version/>
  <cp:contentType/>
  <cp:contentStatus/>
</cp:coreProperties>
</file>