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7680" activeTab="12"/>
  </bookViews>
  <sheets>
    <sheet name="JAN" sheetId="1" r:id="rId1"/>
    <sheet name="FEB" sheetId="2" r:id="rId2"/>
    <sheet name="MAR" sheetId="3" r:id="rId3"/>
    <sheet name="APR" sheetId="4" r:id="rId4"/>
    <sheet name="MAY" sheetId="5" r:id="rId5"/>
    <sheet name="JUN" sheetId="6" r:id="rId6"/>
    <sheet name="JUL" sheetId="7" r:id="rId7"/>
    <sheet name="AUG" sheetId="8" r:id="rId8"/>
    <sheet name="SEP" sheetId="9" r:id="rId9"/>
    <sheet name="OCT" sheetId="10" r:id="rId10"/>
    <sheet name="NOV" sheetId="11" r:id="rId11"/>
    <sheet name="DEC" sheetId="12" r:id="rId12"/>
    <sheet name="SUMMARY" sheetId="13" r:id="rId13"/>
  </sheets>
  <definedNames>
    <definedName name="_xlnm.Print_Area" localSheetId="11">'DEC'!$A$1:$K$29</definedName>
    <definedName name="_xlnm.Print_Area" localSheetId="0">'JAN'!$A$1:$L$29</definedName>
    <definedName name="_xlnm.Print_Area" localSheetId="6">'JUL'!$A$1:$K$29</definedName>
    <definedName name="_xlnm.Print_Area" localSheetId="2">'MAR'!$A$1:$K$29</definedName>
    <definedName name="_xlnm.Print_Area" localSheetId="10">'NOV'!$A$1:$L$29</definedName>
    <definedName name="yr">'SUMMARY'!$O$1</definedName>
  </definedNames>
  <calcPr fullCalcOnLoad="1"/>
</workbook>
</file>

<file path=xl/sharedStrings.xml><?xml version="1.0" encoding="utf-8"?>
<sst xmlns="http://schemas.openxmlformats.org/spreadsheetml/2006/main" count="673" uniqueCount="52">
  <si>
    <t>CLERK OF THE COURTS</t>
  </si>
  <si>
    <t>BREVARD COUNTY, FLORIDA</t>
  </si>
  <si>
    <t>Number of Documents Filed by Case Category</t>
  </si>
  <si>
    <t>Case</t>
  </si>
  <si>
    <t>Category</t>
  </si>
  <si>
    <t>AP</t>
  </si>
  <si>
    <t>APPEALS</t>
  </si>
  <si>
    <t>CA</t>
  </si>
  <si>
    <t>CIRCUIT CIVIL</t>
  </si>
  <si>
    <t>SC</t>
  </si>
  <si>
    <t>COUNTY CIVIL SMALL CLAIMS</t>
  </si>
  <si>
    <t>DR</t>
  </si>
  <si>
    <t>CIRCUIT CIVIL FAMILY</t>
  </si>
  <si>
    <t>CP</t>
  </si>
  <si>
    <t>CIRCUIT CIVIL PROBATE</t>
  </si>
  <si>
    <t>GA</t>
  </si>
  <si>
    <t>CIRCUIT CIVIL GUARDIANSHIP</t>
  </si>
  <si>
    <t>MH</t>
  </si>
  <si>
    <t>CIRCUIT CIVIL MENTAL HEALTH</t>
  </si>
  <si>
    <t>CC</t>
  </si>
  <si>
    <t>COUNTY CIVIL</t>
  </si>
  <si>
    <t>CJ</t>
  </si>
  <si>
    <t>CIRCUIT JUVENILE DELINQUENCY</t>
  </si>
  <si>
    <t>DP</t>
  </si>
  <si>
    <t>CIRCUIT JUVENILE DEPENDENCY</t>
  </si>
  <si>
    <t>CF</t>
  </si>
  <si>
    <t>CIRCUIT CRIMINAL FELONY</t>
  </si>
  <si>
    <t>MM</t>
  </si>
  <si>
    <t>COUNTY CRIMINAL MISDEMEANOR</t>
  </si>
  <si>
    <t>CO</t>
  </si>
  <si>
    <t>COUNTY ORDINANCE</t>
  </si>
  <si>
    <t>MO</t>
  </si>
  <si>
    <t>COUNTY COURT MUNICIPAL ORDINANCE</t>
  </si>
  <si>
    <t>IN</t>
  </si>
  <si>
    <t>COUNTY COURT INFRACTIONS</t>
  </si>
  <si>
    <t>CT</t>
  </si>
  <si>
    <t>COUNTY CRIMINAL TRAFFIC</t>
  </si>
  <si>
    <t>TR</t>
  </si>
  <si>
    <t>COUNTY CIVIL TRAFFIC</t>
  </si>
  <si>
    <t>TOTAL OF CIVIL DOCUMENTS</t>
  </si>
  <si>
    <t>TOTAL OF CRIMINAL DOCUMENTS</t>
  </si>
  <si>
    <t>Total % of Documents Auto Docketed</t>
  </si>
  <si>
    <t>Documents Filed InCourt</t>
  </si>
  <si>
    <t>Documents Filed Informix</t>
  </si>
  <si>
    <t>Documents e-Filed</t>
  </si>
  <si>
    <t>Total Docs Auto-Docketed</t>
  </si>
  <si>
    <t>% of TOTAL InCourt</t>
  </si>
  <si>
    <t>% of TOTAL Informix</t>
  </si>
  <si>
    <t>% of TOTAL e-Filed</t>
  </si>
  <si>
    <t>TOTAL ALL COURT DOCUMENTS</t>
  </si>
  <si>
    <t>Total # of Documents Filed</t>
  </si>
  <si>
    <t>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</si>
</sst>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u val="single"/>
      <sz val="10"/>
      <color indexed="8"/>
      <name val="Tahoma"/>
      <family val="2"/>
    </font>
    <font>
      <b/>
      <sz val="10"/>
      <color indexed="21"/>
      <name val="Tahoma"/>
      <family val="2"/>
    </font>
    <font>
      <sz val="10"/>
      <color indexed="21"/>
      <name val="Tahoma"/>
      <family val="2"/>
    </font>
    <font>
      <b/>
      <sz val="10"/>
      <color indexed="12"/>
      <name val="Tahoma"/>
      <family val="2"/>
    </font>
    <font>
      <sz val="10"/>
      <color indexed="12"/>
      <name val="Tahoma"/>
      <family val="2"/>
    </font>
    <font>
      <b/>
      <u val="single"/>
      <sz val="10"/>
      <color indexed="16"/>
      <name val="Tahoma"/>
      <family val="2"/>
    </font>
    <font>
      <b/>
      <u val="single"/>
      <sz val="10"/>
      <color indexed="1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8"/>
      <color indexed="61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ahoma"/>
      <family val="2"/>
    </font>
    <font>
      <b/>
      <sz val="10"/>
      <color indexed="17"/>
      <name val="Tahoma"/>
      <family val="2"/>
    </font>
    <font>
      <b/>
      <sz val="10"/>
      <color indexed="48"/>
      <name val="Tahoma"/>
      <family val="2"/>
    </font>
    <font>
      <b/>
      <u val="single"/>
      <sz val="10"/>
      <color indexed="17"/>
      <name val="Tahoma"/>
      <family val="2"/>
    </font>
    <font>
      <b/>
      <sz val="10"/>
      <color indexed="10"/>
      <name val="Tahoma"/>
      <family val="2"/>
    </font>
    <font>
      <b/>
      <sz val="10"/>
      <color indexed="61"/>
      <name val="Tahoma"/>
      <family val="2"/>
    </font>
    <font>
      <sz val="10"/>
      <color indexed="9"/>
      <name val="Arial"/>
      <family val="2"/>
    </font>
    <font>
      <sz val="10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5" tint="-0.24997000396251678"/>
      <name val="Tahoma"/>
      <family val="2"/>
    </font>
    <font>
      <b/>
      <sz val="10"/>
      <color rgb="FF00B050"/>
      <name val="Tahoma"/>
      <family val="2"/>
    </font>
    <font>
      <b/>
      <sz val="10"/>
      <color theme="8" tint="-0.24997000396251678"/>
      <name val="Tahoma"/>
      <family val="2"/>
    </font>
    <font>
      <b/>
      <u val="single"/>
      <sz val="10"/>
      <color rgb="FF00B050"/>
      <name val="Tahoma"/>
      <family val="2"/>
    </font>
    <font>
      <b/>
      <sz val="10"/>
      <color rgb="FF3333FF"/>
      <name val="Tahoma"/>
      <family val="2"/>
    </font>
    <font>
      <b/>
      <sz val="10"/>
      <color theme="5" tint="-0.24997000396251678"/>
      <name val="Tahoma"/>
      <family val="2"/>
    </font>
    <font>
      <b/>
      <sz val="10"/>
      <color rgb="FF7030A0"/>
      <name val="Tahoma"/>
      <family val="2"/>
    </font>
    <font>
      <sz val="10"/>
      <color theme="0"/>
      <name val="Arial"/>
      <family val="2"/>
    </font>
    <font>
      <sz val="10"/>
      <color theme="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3" fillId="0" borderId="10" xfId="0" applyFont="1" applyBorder="1" applyAlignment="1">
      <alignment horizontal="left" vertical="top"/>
    </xf>
    <xf numFmtId="10" fontId="6" fillId="0" borderId="0" xfId="0" applyNumberFormat="1" applyFont="1" applyBorder="1" applyAlignment="1">
      <alignment readingOrder="1"/>
    </xf>
    <xf numFmtId="0" fontId="7" fillId="0" borderId="10" xfId="0" applyFont="1" applyBorder="1" applyAlignment="1">
      <alignment horizontal="center" vertical="top" wrapText="1" readingOrder="1"/>
    </xf>
    <xf numFmtId="10" fontId="7" fillId="0" borderId="10" xfId="0" applyNumberFormat="1" applyFont="1" applyBorder="1" applyAlignment="1">
      <alignment horizontal="center" vertical="top" wrapText="1" readingOrder="1"/>
    </xf>
    <xf numFmtId="0" fontId="13" fillId="0" borderId="10" xfId="0" applyFont="1" applyBorder="1" applyAlignment="1">
      <alignment horizontal="center" vertical="top" wrapText="1" readingOrder="1"/>
    </xf>
    <xf numFmtId="0" fontId="12" fillId="0" borderId="10" xfId="0" applyFont="1" applyBorder="1" applyAlignment="1">
      <alignment horizontal="center" vertical="top" wrapText="1" readingOrder="1"/>
    </xf>
    <xf numFmtId="0" fontId="8" fillId="0" borderId="10" xfId="0" applyFont="1" applyBorder="1" applyAlignment="1">
      <alignment horizontal="left" vertical="center"/>
    </xf>
    <xf numFmtId="3" fontId="55" fillId="0" borderId="10" xfId="0" applyNumberFormat="1" applyFont="1" applyBorder="1" applyAlignment="1">
      <alignment horizontal="right" vertical="top"/>
    </xf>
    <xf numFmtId="0" fontId="0" fillId="0" borderId="0" xfId="0" applyAlignment="1">
      <alignment vertical="center"/>
    </xf>
    <xf numFmtId="3" fontId="56" fillId="0" borderId="10" xfId="0" applyNumberFormat="1" applyFont="1" applyBorder="1" applyAlignment="1">
      <alignment horizontal="right" vertical="center"/>
    </xf>
    <xf numFmtId="0" fontId="9" fillId="0" borderId="10" xfId="0" applyFont="1" applyBorder="1" applyAlignment="1">
      <alignment horizontal="left" vertical="center"/>
    </xf>
    <xf numFmtId="3" fontId="57" fillId="0" borderId="10" xfId="0" applyNumberFormat="1" applyFont="1" applyBorder="1" applyAlignment="1">
      <alignment horizontal="right" vertical="center"/>
    </xf>
    <xf numFmtId="10" fontId="57" fillId="0" borderId="10" xfId="0" applyNumberFormat="1" applyFont="1" applyBorder="1" applyAlignment="1">
      <alignment horizontal="right" vertical="center" readingOrder="1"/>
    </xf>
    <xf numFmtId="10" fontId="57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3" fontId="3" fillId="0" borderId="10" xfId="0" applyNumberFormat="1" applyFont="1" applyBorder="1" applyAlignment="1">
      <alignment horizontal="right" vertical="center"/>
    </xf>
    <xf numFmtId="0" fontId="58" fillId="0" borderId="10" xfId="0" applyFont="1" applyBorder="1" applyAlignment="1">
      <alignment horizontal="center" vertical="top" wrapText="1" readingOrder="1"/>
    </xf>
    <xf numFmtId="10" fontId="6" fillId="0" borderId="10" xfId="0" applyNumberFormat="1" applyFont="1" applyBorder="1" applyAlignment="1">
      <alignment horizontal="right" vertical="center"/>
    </xf>
    <xf numFmtId="10" fontId="6" fillId="0" borderId="10" xfId="0" applyNumberFormat="1" applyFont="1" applyBorder="1" applyAlignment="1">
      <alignment horizontal="right" vertical="center" readingOrder="1"/>
    </xf>
    <xf numFmtId="3" fontId="59" fillId="0" borderId="10" xfId="0" applyNumberFormat="1" applyFont="1" applyBorder="1" applyAlignment="1">
      <alignment horizontal="right" vertical="center"/>
    </xf>
    <xf numFmtId="10" fontId="59" fillId="0" borderId="10" xfId="0" applyNumberFormat="1" applyFont="1" applyBorder="1" applyAlignment="1">
      <alignment horizontal="right" vertical="center" readingOrder="1"/>
    </xf>
    <xf numFmtId="0" fontId="55" fillId="0" borderId="10" xfId="0" applyFont="1" applyBorder="1" applyAlignment="1">
      <alignment horizontal="left" vertical="top"/>
    </xf>
    <xf numFmtId="10" fontId="60" fillId="0" borderId="10" xfId="0" applyNumberFormat="1" applyFont="1" applyBorder="1" applyAlignment="1">
      <alignment horizontal="right" vertical="top" readingOrder="1"/>
    </xf>
    <xf numFmtId="10" fontId="61" fillId="27" borderId="10" xfId="40" applyNumberFormat="1" applyFont="1" applyBorder="1" applyAlignment="1">
      <alignment horizontal="right" vertical="center" readingOrder="1"/>
    </xf>
    <xf numFmtId="0" fontId="0" fillId="0" borderId="0" xfId="0" applyFont="1" applyAlignment="1">
      <alignment/>
    </xf>
    <xf numFmtId="0" fontId="62" fillId="0" borderId="0" xfId="0" applyFont="1" applyAlignment="1">
      <alignment/>
    </xf>
    <xf numFmtId="0" fontId="4" fillId="0" borderId="0" xfId="0" applyFont="1" applyAlignment="1">
      <alignment horizontal="center" vertical="top" readingOrder="1"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top" readingOrder="1"/>
    </xf>
    <xf numFmtId="0" fontId="10" fillId="0" borderId="0" xfId="0" applyFont="1" applyAlignment="1">
      <alignment horizontal="center" vertical="top" readingOrder="1"/>
    </xf>
    <xf numFmtId="0" fontId="7" fillId="0" borderId="10" xfId="0" applyFont="1" applyBorder="1" applyAlignment="1">
      <alignment horizontal="center" vertical="top" wrapText="1" readingOrder="1"/>
    </xf>
    <xf numFmtId="0" fontId="4" fillId="0" borderId="11" xfId="0" applyFont="1" applyBorder="1" applyAlignment="1">
      <alignment horizontal="left" vertical="center" readingOrder="1"/>
    </xf>
    <xf numFmtId="0" fontId="4" fillId="0" borderId="12" xfId="0" applyFont="1" applyBorder="1" applyAlignment="1">
      <alignment horizontal="left" vertical="center" readingOrder="1"/>
    </xf>
    <xf numFmtId="0" fontId="4" fillId="0" borderId="13" xfId="0" applyFont="1" applyBorder="1" applyAlignment="1">
      <alignment horizontal="left" vertical="center" readingOrder="1"/>
    </xf>
    <xf numFmtId="0" fontId="63" fillId="20" borderId="11" xfId="33" applyFont="1" applyBorder="1" applyAlignment="1">
      <alignment horizontal="center" vertical="top"/>
    </xf>
    <xf numFmtId="0" fontId="63" fillId="20" borderId="12" xfId="33" applyFont="1" applyBorder="1" applyAlignment="1">
      <alignment horizontal="center" vertical="top"/>
    </xf>
    <xf numFmtId="0" fontId="63" fillId="20" borderId="13" xfId="33" applyFont="1" applyBorder="1" applyAlignment="1">
      <alignment horizontal="center" vertical="top"/>
    </xf>
    <xf numFmtId="0" fontId="63" fillId="20" borderId="11" xfId="33" applyFont="1" applyBorder="1" applyAlignment="1">
      <alignment horizontal="center" vertical="center"/>
    </xf>
    <xf numFmtId="0" fontId="63" fillId="20" borderId="12" xfId="33" applyFont="1" applyBorder="1" applyAlignment="1">
      <alignment horizontal="center" vertical="center"/>
    </xf>
    <xf numFmtId="0" fontId="63" fillId="20" borderId="13" xfId="33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top"/>
    </xf>
    <xf numFmtId="0" fontId="63" fillId="20" borderId="10" xfId="33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zoomScalePageLayoutView="0" workbookViewId="0" topLeftCell="A1">
      <selection activeCell="A28" sqref="A28:L28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2.00390625" style="0" customWidth="1"/>
    <col min="10" max="11" width="11.421875" style="0" customWidth="1"/>
    <col min="12" max="12" width="13.28125" style="0" customWidth="1"/>
  </cols>
  <sheetData>
    <row r="1" spans="1:12" ht="15" customHeight="1">
      <c r="A1" s="29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15" customHeight="1">
      <c r="A2" s="31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15" customHeight="1">
      <c r="A3" s="32" t="str">
        <f>"Document Source Statistics January "&amp;yr</f>
        <v>Document Source Statistics January 2019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0"/>
    </row>
    <row r="4" spans="1:12" ht="15" customHeight="1">
      <c r="A4" s="29" t="s">
        <v>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30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33" t="s">
        <v>4</v>
      </c>
      <c r="C6" s="33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43" t="s">
        <v>6</v>
      </c>
      <c r="C7" s="43"/>
      <c r="D7" s="18">
        <v>78</v>
      </c>
      <c r="E7" s="18">
        <v>0</v>
      </c>
      <c r="F7" s="18">
        <v>0</v>
      </c>
      <c r="G7" s="18">
        <v>58</v>
      </c>
      <c r="H7" s="18">
        <f aca="true" t="shared" si="0" ref="H7:H24">SUM(G7)</f>
        <v>58</v>
      </c>
      <c r="I7" s="21">
        <f>IF($D7&gt;0,E7/$D7,0)</f>
        <v>0</v>
      </c>
      <c r="J7" s="21">
        <f>IF($D7&gt;0,F7/$D7,0)</f>
        <v>0</v>
      </c>
      <c r="K7" s="21">
        <f>IF($D7&gt;0,G7/$D7,0)</f>
        <v>0.7435897435897436</v>
      </c>
      <c r="L7" s="20">
        <f>SUM(I7:K7)</f>
        <v>0.7435897435897436</v>
      </c>
    </row>
    <row r="8" spans="1:12" ht="15" customHeight="1">
      <c r="A8" s="2" t="s">
        <v>7</v>
      </c>
      <c r="B8" s="2" t="s">
        <v>8</v>
      </c>
      <c r="C8" s="2"/>
      <c r="D8" s="18">
        <v>16638</v>
      </c>
      <c r="E8" s="18">
        <v>0</v>
      </c>
      <c r="F8" s="18">
        <v>0</v>
      </c>
      <c r="G8" s="18">
        <v>14748</v>
      </c>
      <c r="H8" s="18">
        <f t="shared" si="0"/>
        <v>14748</v>
      </c>
      <c r="I8" s="21">
        <f aca="true" t="shared" si="1" ref="I8:K15">IF($D8&gt;0,E8/$D8,0)</f>
        <v>0</v>
      </c>
      <c r="J8" s="21">
        <f t="shared" si="1"/>
        <v>0</v>
      </c>
      <c r="K8" s="21">
        <f t="shared" si="1"/>
        <v>0.8864046159394158</v>
      </c>
      <c r="L8" s="20">
        <f aca="true" t="shared" si="2" ref="L8:L24">SUM(I8:K8)</f>
        <v>0.8864046159394158</v>
      </c>
    </row>
    <row r="9" spans="1:12" ht="15" customHeight="1">
      <c r="A9" s="2" t="s">
        <v>9</v>
      </c>
      <c r="B9" s="2" t="s">
        <v>10</v>
      </c>
      <c r="C9" s="2"/>
      <c r="D9" s="18">
        <v>7899</v>
      </c>
      <c r="E9" s="18">
        <v>0</v>
      </c>
      <c r="F9" s="18">
        <v>0</v>
      </c>
      <c r="G9" s="18">
        <v>7300</v>
      </c>
      <c r="H9" s="18">
        <f t="shared" si="0"/>
        <v>7300</v>
      </c>
      <c r="I9" s="21">
        <f t="shared" si="1"/>
        <v>0</v>
      </c>
      <c r="J9" s="21">
        <f t="shared" si="1"/>
        <v>0</v>
      </c>
      <c r="K9" s="21">
        <f t="shared" si="1"/>
        <v>0.9241676161539435</v>
      </c>
      <c r="L9" s="20">
        <f t="shared" si="2"/>
        <v>0.9241676161539435</v>
      </c>
    </row>
    <row r="10" spans="1:12" ht="15" customHeight="1">
      <c r="A10" s="2" t="s">
        <v>11</v>
      </c>
      <c r="B10" s="2" t="s">
        <v>12</v>
      </c>
      <c r="C10" s="2"/>
      <c r="D10" s="18">
        <v>15238</v>
      </c>
      <c r="E10" s="18">
        <v>0</v>
      </c>
      <c r="F10" s="18">
        <v>1</v>
      </c>
      <c r="G10" s="18">
        <v>8096</v>
      </c>
      <c r="H10" s="18">
        <f t="shared" si="0"/>
        <v>8096</v>
      </c>
      <c r="I10" s="21">
        <f t="shared" si="1"/>
        <v>0</v>
      </c>
      <c r="J10" s="21">
        <f t="shared" si="1"/>
        <v>6.56254101588135E-05</v>
      </c>
      <c r="K10" s="21">
        <f t="shared" si="1"/>
        <v>0.531303320645754</v>
      </c>
      <c r="L10" s="20">
        <f t="shared" si="2"/>
        <v>0.5313689460559129</v>
      </c>
    </row>
    <row r="11" spans="1:12" ht="15" customHeight="1">
      <c r="A11" s="2" t="s">
        <v>13</v>
      </c>
      <c r="B11" s="2" t="s">
        <v>14</v>
      </c>
      <c r="C11" s="2"/>
      <c r="D11" s="18">
        <v>4731</v>
      </c>
      <c r="E11" s="18">
        <v>0</v>
      </c>
      <c r="F11" s="18">
        <v>1</v>
      </c>
      <c r="G11" s="18">
        <v>4055</v>
      </c>
      <c r="H11" s="18">
        <f t="shared" si="0"/>
        <v>4055</v>
      </c>
      <c r="I11" s="21">
        <f t="shared" si="1"/>
        <v>0</v>
      </c>
      <c r="J11" s="21">
        <f t="shared" si="1"/>
        <v>0.0002113718030014796</v>
      </c>
      <c r="K11" s="21">
        <f t="shared" si="1"/>
        <v>0.8571126611709998</v>
      </c>
      <c r="L11" s="20">
        <f t="shared" si="2"/>
        <v>0.8573240329740013</v>
      </c>
    </row>
    <row r="12" spans="1:12" ht="15" customHeight="1">
      <c r="A12" s="2" t="s">
        <v>15</v>
      </c>
      <c r="B12" s="2" t="s">
        <v>16</v>
      </c>
      <c r="C12" s="2"/>
      <c r="D12" s="18">
        <v>1493</v>
      </c>
      <c r="E12" s="18">
        <v>0</v>
      </c>
      <c r="F12" s="18">
        <v>0</v>
      </c>
      <c r="G12" s="18">
        <v>1439</v>
      </c>
      <c r="H12" s="18">
        <f t="shared" si="0"/>
        <v>1439</v>
      </c>
      <c r="I12" s="21">
        <f t="shared" si="1"/>
        <v>0</v>
      </c>
      <c r="J12" s="21">
        <f t="shared" si="1"/>
        <v>0</v>
      </c>
      <c r="K12" s="21">
        <f t="shared" si="1"/>
        <v>0.9638312123241795</v>
      </c>
      <c r="L12" s="20">
        <f t="shared" si="2"/>
        <v>0.9638312123241795</v>
      </c>
    </row>
    <row r="13" spans="1:12" ht="15" customHeight="1">
      <c r="A13" s="2" t="s">
        <v>17</v>
      </c>
      <c r="B13" s="2" t="s">
        <v>18</v>
      </c>
      <c r="C13" s="2"/>
      <c r="D13" s="18">
        <v>952</v>
      </c>
      <c r="E13" s="18">
        <v>0</v>
      </c>
      <c r="F13" s="18">
        <v>0</v>
      </c>
      <c r="G13" s="18">
        <v>642</v>
      </c>
      <c r="H13" s="18">
        <f t="shared" si="0"/>
        <v>642</v>
      </c>
      <c r="I13" s="21">
        <f t="shared" si="1"/>
        <v>0</v>
      </c>
      <c r="J13" s="21">
        <f t="shared" si="1"/>
        <v>0</v>
      </c>
      <c r="K13" s="21">
        <f t="shared" si="1"/>
        <v>0.6743697478991597</v>
      </c>
      <c r="L13" s="20">
        <f t="shared" si="2"/>
        <v>0.6743697478991597</v>
      </c>
    </row>
    <row r="14" spans="1:12" ht="15" customHeight="1">
      <c r="A14" s="2" t="s">
        <v>19</v>
      </c>
      <c r="B14" s="2" t="s">
        <v>20</v>
      </c>
      <c r="C14" s="2"/>
      <c r="D14" s="18">
        <v>5986</v>
      </c>
      <c r="E14" s="18">
        <v>0</v>
      </c>
      <c r="F14" s="18">
        <v>0</v>
      </c>
      <c r="G14" s="18">
        <v>4163</v>
      </c>
      <c r="H14" s="18">
        <f t="shared" si="0"/>
        <v>4163</v>
      </c>
      <c r="I14" s="21">
        <f t="shared" si="1"/>
        <v>0</v>
      </c>
      <c r="J14" s="21">
        <f t="shared" si="1"/>
        <v>0</v>
      </c>
      <c r="K14" s="21">
        <f t="shared" si="1"/>
        <v>0.6954560641496826</v>
      </c>
      <c r="L14" s="20">
        <f t="shared" si="2"/>
        <v>0.6954560641496826</v>
      </c>
    </row>
    <row r="15" spans="1:12" ht="15" customHeight="1">
      <c r="A15" s="2" t="s">
        <v>23</v>
      </c>
      <c r="B15" s="2" t="s">
        <v>24</v>
      </c>
      <c r="C15" s="2"/>
      <c r="D15" s="18">
        <v>2834</v>
      </c>
      <c r="E15" s="18">
        <v>0</v>
      </c>
      <c r="F15" s="18">
        <v>0</v>
      </c>
      <c r="G15" s="18">
        <v>2180</v>
      </c>
      <c r="H15" s="18">
        <f t="shared" si="0"/>
        <v>2180</v>
      </c>
      <c r="I15" s="21">
        <f t="shared" si="1"/>
        <v>0</v>
      </c>
      <c r="J15" s="21">
        <f t="shared" si="1"/>
        <v>0</v>
      </c>
      <c r="K15" s="21">
        <f t="shared" si="1"/>
        <v>0.7692307692307693</v>
      </c>
      <c r="L15" s="20">
        <f t="shared" si="2"/>
        <v>0.7692307692307693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55849</v>
      </c>
      <c r="E16" s="13">
        <f>SUM(E7:E15)</f>
        <v>0</v>
      </c>
      <c r="F16" s="13">
        <f>SUM(F7:F15)</f>
        <v>2</v>
      </c>
      <c r="G16" s="13">
        <f>SUM(G7:G15)</f>
        <v>42681</v>
      </c>
      <c r="H16" s="13">
        <f t="shared" si="0"/>
        <v>42681</v>
      </c>
      <c r="I16" s="14">
        <f>IF($D16&gt;0,E16/$D16,0)</f>
        <v>0</v>
      </c>
      <c r="J16" s="14">
        <f>IF($D16&gt;0,F16/$D16,0)</f>
        <v>3.581084710558828E-05</v>
      </c>
      <c r="K16" s="14">
        <f>IF($D16&gt;0,G16/$D16,0)</f>
        <v>0.7642213826568067</v>
      </c>
      <c r="L16" s="15">
        <f t="shared" si="2"/>
        <v>0.7642571935039123</v>
      </c>
    </row>
    <row r="17" spans="1:12" s="10" customFormat="1" ht="15" customHeight="1">
      <c r="A17" s="40" t="s">
        <v>51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2"/>
    </row>
    <row r="18" spans="1:12" ht="15" customHeight="1">
      <c r="A18" s="2" t="s">
        <v>21</v>
      </c>
      <c r="B18" s="2" t="s">
        <v>22</v>
      </c>
      <c r="C18" s="2"/>
      <c r="D18" s="18">
        <v>3555</v>
      </c>
      <c r="E18" s="18">
        <v>1943</v>
      </c>
      <c r="F18" s="18">
        <v>3</v>
      </c>
      <c r="G18" s="18">
        <v>1071</v>
      </c>
      <c r="H18" s="18">
        <f t="shared" si="0"/>
        <v>1071</v>
      </c>
      <c r="I18" s="21">
        <f aca="true" t="shared" si="3" ref="I18:I24">IF($D18&gt;0,E18/$D18,0)</f>
        <v>0.5465541490857947</v>
      </c>
      <c r="J18" s="21">
        <f aca="true" t="shared" si="4" ref="J18:J25">IF($D18&gt;0,F18/$D18,0)</f>
        <v>0.0008438818565400844</v>
      </c>
      <c r="K18" s="21">
        <f aca="true" t="shared" si="5" ref="K18:K25">IF($D18&gt;0,G18/$D18,0)</f>
        <v>0.3012658227848101</v>
      </c>
      <c r="L18" s="20">
        <f t="shared" si="2"/>
        <v>0.8486638537271449</v>
      </c>
    </row>
    <row r="19" spans="1:12" ht="15" customHeight="1">
      <c r="A19" s="2" t="s">
        <v>25</v>
      </c>
      <c r="B19" s="2" t="s">
        <v>26</v>
      </c>
      <c r="C19" s="2"/>
      <c r="D19" s="18">
        <v>35236</v>
      </c>
      <c r="E19" s="18">
        <v>11354</v>
      </c>
      <c r="F19" s="18">
        <v>462</v>
      </c>
      <c r="G19" s="18">
        <v>10609</v>
      </c>
      <c r="H19" s="18">
        <f t="shared" si="0"/>
        <v>10609</v>
      </c>
      <c r="I19" s="21">
        <f t="shared" si="3"/>
        <v>0.3222272675672608</v>
      </c>
      <c r="J19" s="21">
        <f t="shared" si="4"/>
        <v>0.013111590418889771</v>
      </c>
      <c r="K19" s="21">
        <f t="shared" si="5"/>
        <v>0.30108411851515493</v>
      </c>
      <c r="L19" s="20">
        <f t="shared" si="2"/>
        <v>0.6364229765013054</v>
      </c>
    </row>
    <row r="20" spans="1:12" ht="15" customHeight="1">
      <c r="A20" s="2" t="s">
        <v>27</v>
      </c>
      <c r="B20" s="2" t="s">
        <v>28</v>
      </c>
      <c r="C20" s="2"/>
      <c r="D20" s="18">
        <v>14837</v>
      </c>
      <c r="E20" s="18">
        <v>6330</v>
      </c>
      <c r="F20" s="18">
        <v>30</v>
      </c>
      <c r="G20" s="18">
        <v>3155</v>
      </c>
      <c r="H20" s="18">
        <f t="shared" si="0"/>
        <v>3155</v>
      </c>
      <c r="I20" s="21">
        <f t="shared" si="3"/>
        <v>0.42663611242164856</v>
      </c>
      <c r="J20" s="21">
        <f t="shared" si="4"/>
        <v>0.0020219720967850643</v>
      </c>
      <c r="K20" s="21">
        <f t="shared" si="5"/>
        <v>0.21264406551189594</v>
      </c>
      <c r="L20" s="20">
        <f t="shared" si="2"/>
        <v>0.6413021500303295</v>
      </c>
    </row>
    <row r="21" spans="1:12" ht="15" customHeight="1">
      <c r="A21" s="2" t="s">
        <v>29</v>
      </c>
      <c r="B21" s="2" t="s">
        <v>30</v>
      </c>
      <c r="C21" s="2"/>
      <c r="D21" s="18">
        <v>49</v>
      </c>
      <c r="E21" s="18">
        <v>24</v>
      </c>
      <c r="F21" s="18">
        <v>0</v>
      </c>
      <c r="G21" s="18">
        <v>8</v>
      </c>
      <c r="H21" s="18">
        <f t="shared" si="0"/>
        <v>8</v>
      </c>
      <c r="I21" s="21">
        <f t="shared" si="3"/>
        <v>0.4897959183673469</v>
      </c>
      <c r="J21" s="21">
        <f t="shared" si="4"/>
        <v>0</v>
      </c>
      <c r="K21" s="21">
        <f t="shared" si="5"/>
        <v>0.16326530612244897</v>
      </c>
      <c r="L21" s="20">
        <f t="shared" si="2"/>
        <v>0.6530612244897959</v>
      </c>
    </row>
    <row r="22" spans="1:12" ht="15" customHeight="1">
      <c r="A22" s="2" t="s">
        <v>31</v>
      </c>
      <c r="B22" s="2" t="s">
        <v>32</v>
      </c>
      <c r="C22" s="2"/>
      <c r="D22" s="18">
        <v>256</v>
      </c>
      <c r="E22" s="18">
        <v>84</v>
      </c>
      <c r="F22" s="18">
        <v>0</v>
      </c>
      <c r="G22" s="18">
        <v>43</v>
      </c>
      <c r="H22" s="18">
        <f t="shared" si="0"/>
        <v>43</v>
      </c>
      <c r="I22" s="21">
        <f t="shared" si="3"/>
        <v>0.328125</v>
      </c>
      <c r="J22" s="21">
        <f t="shared" si="4"/>
        <v>0</v>
      </c>
      <c r="K22" s="21">
        <f t="shared" si="5"/>
        <v>0.16796875</v>
      </c>
      <c r="L22" s="20">
        <f t="shared" si="2"/>
        <v>0.49609375</v>
      </c>
    </row>
    <row r="23" spans="1:12" ht="15" customHeight="1">
      <c r="A23" s="2" t="s">
        <v>33</v>
      </c>
      <c r="B23" s="2" t="s">
        <v>34</v>
      </c>
      <c r="C23" s="2"/>
      <c r="D23" s="18">
        <v>1292</v>
      </c>
      <c r="E23" s="18">
        <v>139</v>
      </c>
      <c r="F23" s="18">
        <v>0</v>
      </c>
      <c r="G23" s="18">
        <v>5</v>
      </c>
      <c r="H23" s="18">
        <f t="shared" si="0"/>
        <v>5</v>
      </c>
      <c r="I23" s="21">
        <f t="shared" si="3"/>
        <v>0.10758513931888544</v>
      </c>
      <c r="J23" s="21">
        <f t="shared" si="4"/>
        <v>0</v>
      </c>
      <c r="K23" s="21">
        <f t="shared" si="5"/>
        <v>0.003869969040247678</v>
      </c>
      <c r="L23" s="20">
        <f t="shared" si="2"/>
        <v>0.11145510835913312</v>
      </c>
    </row>
    <row r="24" spans="1:12" ht="15" customHeight="1">
      <c r="A24" s="2" t="s">
        <v>35</v>
      </c>
      <c r="B24" s="2" t="s">
        <v>36</v>
      </c>
      <c r="C24" s="2"/>
      <c r="D24" s="18">
        <v>12675</v>
      </c>
      <c r="E24" s="18">
        <v>6315</v>
      </c>
      <c r="F24" s="18">
        <v>446</v>
      </c>
      <c r="G24" s="18">
        <v>2459</v>
      </c>
      <c r="H24" s="18">
        <f t="shared" si="0"/>
        <v>2459</v>
      </c>
      <c r="I24" s="21">
        <f t="shared" si="3"/>
        <v>0.4982248520710059</v>
      </c>
      <c r="J24" s="21">
        <f t="shared" si="4"/>
        <v>0.035187376725838264</v>
      </c>
      <c r="K24" s="21">
        <f t="shared" si="5"/>
        <v>0.19400394477317554</v>
      </c>
      <c r="L24" s="20">
        <f t="shared" si="2"/>
        <v>0.7274161735700196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67900</v>
      </c>
      <c r="E25" s="22">
        <f>SUM(E18:E24)</f>
        <v>26189</v>
      </c>
      <c r="F25" s="22">
        <f>SUM(F18:F24)</f>
        <v>941</v>
      </c>
      <c r="G25" s="22">
        <f>SUM(G18:G24)</f>
        <v>17350</v>
      </c>
      <c r="H25" s="22">
        <f>SUM(E25:G25)</f>
        <v>44480</v>
      </c>
      <c r="I25" s="23">
        <f>IF($D25&gt;0,E25/$D25,0)</f>
        <v>0.385699558173785</v>
      </c>
      <c r="J25" s="23">
        <f t="shared" si="4"/>
        <v>0.01385861561119293</v>
      </c>
      <c r="K25" s="23">
        <f t="shared" si="5"/>
        <v>0.2555228276877761</v>
      </c>
      <c r="L25" s="23">
        <f>IF(G25&gt;0,H25/$D25,0)</f>
        <v>0.655081001472754</v>
      </c>
    </row>
    <row r="26" spans="1:12" ht="15" customHeight="1">
      <c r="A26" s="37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9"/>
    </row>
    <row r="27" spans="1:12" ht="15" customHeight="1">
      <c r="A27" s="24" t="s">
        <v>37</v>
      </c>
      <c r="B27" s="24" t="s">
        <v>38</v>
      </c>
      <c r="C27" s="24"/>
      <c r="D27" s="9">
        <v>11635</v>
      </c>
      <c r="E27" s="9">
        <v>1252</v>
      </c>
      <c r="F27" s="9">
        <v>3531</v>
      </c>
      <c r="G27" s="9">
        <v>422</v>
      </c>
      <c r="H27" s="9">
        <f>SUM(E27:G27)</f>
        <v>5205</v>
      </c>
      <c r="I27" s="25">
        <f>IF($D27&gt;0,E27/$D27,0)</f>
        <v>0.1076063601203266</v>
      </c>
      <c r="J27" s="25">
        <f>IF($D27&gt;0,F27/$D27,0)</f>
        <v>0.3034808766652342</v>
      </c>
      <c r="K27" s="25">
        <f>IF($D27&gt;0,G27/$D27,0)</f>
        <v>0.036269875376020624</v>
      </c>
      <c r="L27" s="25">
        <f>IF($D27&gt;0,H27/$D27,0)</f>
        <v>0.4473571121615814</v>
      </c>
    </row>
    <row r="28" spans="1:12" ht="15" customHeight="1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</row>
    <row r="29" spans="1:12" s="10" customFormat="1" ht="15" customHeight="1">
      <c r="A29" s="34" t="s">
        <v>49</v>
      </c>
      <c r="B29" s="35"/>
      <c r="C29" s="36"/>
      <c r="D29" s="11">
        <f>D16+D25+D27</f>
        <v>135384</v>
      </c>
      <c r="E29" s="11">
        <f>E16+E25+E27</f>
        <v>27441</v>
      </c>
      <c r="F29" s="11">
        <f>F16+F25+F27</f>
        <v>4474</v>
      </c>
      <c r="G29" s="11">
        <f>G16+G25+G27</f>
        <v>60453</v>
      </c>
      <c r="H29" s="11">
        <f>SUM(E29:G29)</f>
        <v>92368</v>
      </c>
      <c r="I29" s="26">
        <f>IF($D29&gt;0,E29/$D29,0)</f>
        <v>0.20269012586420848</v>
      </c>
      <c r="J29" s="26">
        <f>IF($D29&gt;0,F29/$D29,0)</f>
        <v>0.03304674112155055</v>
      </c>
      <c r="K29" s="26">
        <f>IF($D29&gt;0,G29/$D29,0)</f>
        <v>0.44652987059032084</v>
      </c>
      <c r="L29" s="26">
        <f>IF($D29&gt;0,H29/$D29,0)</f>
        <v>0.6822667375760799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10">
    <mergeCell ref="A1:L1"/>
    <mergeCell ref="A2:L2"/>
    <mergeCell ref="A3:L3"/>
    <mergeCell ref="A4:L4"/>
    <mergeCell ref="B6:C6"/>
    <mergeCell ref="A29:C29"/>
    <mergeCell ref="A26:L26"/>
    <mergeCell ref="A17:L17"/>
    <mergeCell ref="B7:C7"/>
    <mergeCell ref="A28:L28"/>
  </mergeCells>
  <printOptions/>
  <pageMargins left="0.5" right="0.25" top="0.5" bottom="0.5" header="0.5" footer="0.5"/>
  <pageSetup fitToHeight="0" fitToWidth="1" horizontalDpi="300" verticalDpi="300" orientation="landscape" scale="90" r:id="rId1"/>
  <headerFooter alignWithMargins="0">
    <oddFooter>&amp;L&amp;8&amp;Z&amp;F&amp;R&amp;8&amp;D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2.00390625" style="0" customWidth="1"/>
    <col min="10" max="11" width="11.421875" style="0" customWidth="1"/>
    <col min="12" max="12" width="13.28125" style="0" customWidth="1"/>
  </cols>
  <sheetData>
    <row r="1" spans="1:12" ht="15" customHeight="1">
      <c r="A1" s="29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15" customHeight="1">
      <c r="A2" s="31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15" customHeight="1">
      <c r="A3" s="32" t="str">
        <f>"Document Source Statistics October "&amp;yr</f>
        <v>Document Source Statistics October 2019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0"/>
    </row>
    <row r="4" spans="1:12" ht="15" customHeight="1">
      <c r="A4" s="29" t="s">
        <v>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30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33" t="s">
        <v>4</v>
      </c>
      <c r="C6" s="33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43" t="s">
        <v>6</v>
      </c>
      <c r="C7" s="43"/>
      <c r="D7" s="18"/>
      <c r="E7" s="18"/>
      <c r="F7" s="18"/>
      <c r="G7" s="18"/>
      <c r="H7" s="18">
        <f aca="true" t="shared" si="0" ref="H7:H24">SUM(G7)</f>
        <v>0</v>
      </c>
      <c r="I7" s="21">
        <f>IF($D7&gt;0,E7/$D7,0)</f>
        <v>0</v>
      </c>
      <c r="J7" s="21">
        <f>IF($D7&gt;0,F7/$D7,0)</f>
        <v>0</v>
      </c>
      <c r="K7" s="21">
        <f>IF($D7&gt;0,G7/$D7,0)</f>
        <v>0</v>
      </c>
      <c r="L7" s="20">
        <f>SUM(I7:K7)</f>
        <v>0</v>
      </c>
    </row>
    <row r="8" spans="1:12" ht="15" customHeight="1">
      <c r="A8" s="2" t="s">
        <v>7</v>
      </c>
      <c r="B8" s="2" t="s">
        <v>8</v>
      </c>
      <c r="C8" s="2"/>
      <c r="D8" s="18"/>
      <c r="E8" s="18"/>
      <c r="F8" s="18"/>
      <c r="G8" s="18"/>
      <c r="H8" s="18">
        <f t="shared" si="0"/>
        <v>0</v>
      </c>
      <c r="I8" s="21">
        <f aca="true" t="shared" si="1" ref="I8:K15">IF($D8&gt;0,E8/$D8,0)</f>
        <v>0</v>
      </c>
      <c r="J8" s="21">
        <f t="shared" si="1"/>
        <v>0</v>
      </c>
      <c r="K8" s="21">
        <f t="shared" si="1"/>
        <v>0</v>
      </c>
      <c r="L8" s="20">
        <f aca="true" t="shared" si="2" ref="L8:L24">SUM(I8:K8)</f>
        <v>0</v>
      </c>
    </row>
    <row r="9" spans="1:12" ht="15" customHeight="1">
      <c r="A9" s="2" t="s">
        <v>9</v>
      </c>
      <c r="B9" s="2" t="s">
        <v>10</v>
      </c>
      <c r="C9" s="2"/>
      <c r="D9" s="18"/>
      <c r="E9" s="18"/>
      <c r="F9" s="18"/>
      <c r="G9" s="18"/>
      <c r="H9" s="18">
        <f t="shared" si="0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0">
        <f t="shared" si="2"/>
        <v>0</v>
      </c>
    </row>
    <row r="10" spans="1:12" ht="15" customHeight="1">
      <c r="A10" s="2" t="s">
        <v>11</v>
      </c>
      <c r="B10" s="2" t="s">
        <v>12</v>
      </c>
      <c r="C10" s="2"/>
      <c r="D10" s="18"/>
      <c r="E10" s="18"/>
      <c r="F10" s="18"/>
      <c r="G10" s="18"/>
      <c r="H10" s="18">
        <f t="shared" si="0"/>
        <v>0</v>
      </c>
      <c r="I10" s="21">
        <f t="shared" si="1"/>
        <v>0</v>
      </c>
      <c r="J10" s="21">
        <f t="shared" si="1"/>
        <v>0</v>
      </c>
      <c r="K10" s="21">
        <f t="shared" si="1"/>
        <v>0</v>
      </c>
      <c r="L10" s="20">
        <f t="shared" si="2"/>
        <v>0</v>
      </c>
    </row>
    <row r="11" spans="1:12" ht="15" customHeight="1">
      <c r="A11" s="2" t="s">
        <v>13</v>
      </c>
      <c r="B11" s="2" t="s">
        <v>14</v>
      </c>
      <c r="C11" s="2"/>
      <c r="D11" s="18"/>
      <c r="E11" s="18"/>
      <c r="F11" s="18"/>
      <c r="G11" s="18"/>
      <c r="H11" s="18">
        <f t="shared" si="0"/>
        <v>0</v>
      </c>
      <c r="I11" s="21">
        <f t="shared" si="1"/>
        <v>0</v>
      </c>
      <c r="J11" s="21">
        <f t="shared" si="1"/>
        <v>0</v>
      </c>
      <c r="K11" s="21">
        <f t="shared" si="1"/>
        <v>0</v>
      </c>
      <c r="L11" s="20">
        <f t="shared" si="2"/>
        <v>0</v>
      </c>
    </row>
    <row r="12" spans="1:12" ht="15" customHeight="1">
      <c r="A12" s="2" t="s">
        <v>15</v>
      </c>
      <c r="B12" s="2" t="s">
        <v>16</v>
      </c>
      <c r="C12" s="2"/>
      <c r="D12" s="18"/>
      <c r="E12" s="18"/>
      <c r="F12" s="18"/>
      <c r="G12" s="18"/>
      <c r="H12" s="18">
        <f t="shared" si="0"/>
        <v>0</v>
      </c>
      <c r="I12" s="21">
        <f t="shared" si="1"/>
        <v>0</v>
      </c>
      <c r="J12" s="21">
        <f t="shared" si="1"/>
        <v>0</v>
      </c>
      <c r="K12" s="21">
        <f t="shared" si="1"/>
        <v>0</v>
      </c>
      <c r="L12" s="20">
        <f t="shared" si="2"/>
        <v>0</v>
      </c>
    </row>
    <row r="13" spans="1:12" ht="15" customHeight="1">
      <c r="A13" s="2" t="s">
        <v>17</v>
      </c>
      <c r="B13" s="2" t="s">
        <v>18</v>
      </c>
      <c r="C13" s="2"/>
      <c r="D13" s="18"/>
      <c r="E13" s="18"/>
      <c r="F13" s="18"/>
      <c r="G13" s="18"/>
      <c r="H13" s="18">
        <f t="shared" si="0"/>
        <v>0</v>
      </c>
      <c r="I13" s="21">
        <f t="shared" si="1"/>
        <v>0</v>
      </c>
      <c r="J13" s="21">
        <f t="shared" si="1"/>
        <v>0</v>
      </c>
      <c r="K13" s="21">
        <f t="shared" si="1"/>
        <v>0</v>
      </c>
      <c r="L13" s="20">
        <f t="shared" si="2"/>
        <v>0</v>
      </c>
    </row>
    <row r="14" spans="1:12" ht="15" customHeight="1">
      <c r="A14" s="2" t="s">
        <v>19</v>
      </c>
      <c r="B14" s="2" t="s">
        <v>20</v>
      </c>
      <c r="C14" s="2"/>
      <c r="D14" s="18"/>
      <c r="E14" s="18"/>
      <c r="F14" s="18"/>
      <c r="G14" s="18"/>
      <c r="H14" s="18">
        <f t="shared" si="0"/>
        <v>0</v>
      </c>
      <c r="I14" s="21">
        <f t="shared" si="1"/>
        <v>0</v>
      </c>
      <c r="J14" s="21">
        <f t="shared" si="1"/>
        <v>0</v>
      </c>
      <c r="K14" s="21">
        <f t="shared" si="1"/>
        <v>0</v>
      </c>
      <c r="L14" s="20">
        <f t="shared" si="2"/>
        <v>0</v>
      </c>
    </row>
    <row r="15" spans="1:12" ht="15" customHeight="1">
      <c r="A15" s="2" t="s">
        <v>23</v>
      </c>
      <c r="B15" s="2" t="s">
        <v>24</v>
      </c>
      <c r="C15" s="2"/>
      <c r="D15" s="18"/>
      <c r="E15" s="18"/>
      <c r="F15" s="18"/>
      <c r="G15" s="18"/>
      <c r="H15" s="18">
        <f t="shared" si="0"/>
        <v>0</v>
      </c>
      <c r="I15" s="21">
        <f t="shared" si="1"/>
        <v>0</v>
      </c>
      <c r="J15" s="21">
        <f t="shared" si="1"/>
        <v>0</v>
      </c>
      <c r="K15" s="21">
        <f t="shared" si="1"/>
        <v>0</v>
      </c>
      <c r="L15" s="20">
        <f t="shared" si="2"/>
        <v>0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0</v>
      </c>
      <c r="E16" s="13">
        <f>SUM(E7:E15)</f>
        <v>0</v>
      </c>
      <c r="F16" s="13">
        <f>SUM(F7:F15)</f>
        <v>0</v>
      </c>
      <c r="G16" s="13">
        <f>SUM(G7:G15)</f>
        <v>0</v>
      </c>
      <c r="H16" s="13">
        <f t="shared" si="0"/>
        <v>0</v>
      </c>
      <c r="I16" s="14">
        <f>IF($D16&gt;0,E16/$D16,0)</f>
        <v>0</v>
      </c>
      <c r="J16" s="14">
        <f>IF($D16&gt;0,F16/$D16,0)</f>
        <v>0</v>
      </c>
      <c r="K16" s="14">
        <f>IF($D16&gt;0,G16/$D16,0)</f>
        <v>0</v>
      </c>
      <c r="L16" s="15">
        <f t="shared" si="2"/>
        <v>0</v>
      </c>
    </row>
    <row r="17" spans="1:12" s="10" customFormat="1" ht="15" customHeight="1">
      <c r="A17" s="40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2"/>
    </row>
    <row r="18" spans="1:12" ht="15" customHeight="1">
      <c r="A18" s="2" t="s">
        <v>21</v>
      </c>
      <c r="B18" s="2" t="s">
        <v>22</v>
      </c>
      <c r="C18" s="2"/>
      <c r="D18" s="18"/>
      <c r="E18" s="18"/>
      <c r="F18" s="18"/>
      <c r="G18" s="18"/>
      <c r="H18" s="18">
        <f t="shared" si="0"/>
        <v>0</v>
      </c>
      <c r="I18" s="21">
        <f aca="true" t="shared" si="3" ref="I18:K25">IF($D18&gt;0,E18/$D18,0)</f>
        <v>0</v>
      </c>
      <c r="J18" s="21">
        <f t="shared" si="3"/>
        <v>0</v>
      </c>
      <c r="K18" s="21">
        <f t="shared" si="3"/>
        <v>0</v>
      </c>
      <c r="L18" s="20">
        <f t="shared" si="2"/>
        <v>0</v>
      </c>
    </row>
    <row r="19" spans="1:12" ht="15" customHeight="1">
      <c r="A19" s="2" t="s">
        <v>25</v>
      </c>
      <c r="B19" s="2" t="s">
        <v>26</v>
      </c>
      <c r="C19" s="2"/>
      <c r="D19" s="18"/>
      <c r="E19" s="18"/>
      <c r="F19" s="18"/>
      <c r="G19" s="18"/>
      <c r="H19" s="18">
        <f t="shared" si="0"/>
        <v>0</v>
      </c>
      <c r="I19" s="21">
        <f t="shared" si="3"/>
        <v>0</v>
      </c>
      <c r="J19" s="21">
        <f t="shared" si="3"/>
        <v>0</v>
      </c>
      <c r="K19" s="21">
        <f t="shared" si="3"/>
        <v>0</v>
      </c>
      <c r="L19" s="20">
        <f t="shared" si="2"/>
        <v>0</v>
      </c>
    </row>
    <row r="20" spans="1:12" ht="15" customHeight="1">
      <c r="A20" s="2" t="s">
        <v>27</v>
      </c>
      <c r="B20" s="2" t="s">
        <v>28</v>
      </c>
      <c r="C20" s="2"/>
      <c r="D20" s="18"/>
      <c r="E20" s="18"/>
      <c r="F20" s="18"/>
      <c r="G20" s="18"/>
      <c r="H20" s="18">
        <f t="shared" si="0"/>
        <v>0</v>
      </c>
      <c r="I20" s="21">
        <f t="shared" si="3"/>
        <v>0</v>
      </c>
      <c r="J20" s="21">
        <f t="shared" si="3"/>
        <v>0</v>
      </c>
      <c r="K20" s="21">
        <f t="shared" si="3"/>
        <v>0</v>
      </c>
      <c r="L20" s="20">
        <f t="shared" si="2"/>
        <v>0</v>
      </c>
    </row>
    <row r="21" spans="1:12" ht="15" customHeight="1">
      <c r="A21" s="2" t="s">
        <v>29</v>
      </c>
      <c r="B21" s="2" t="s">
        <v>30</v>
      </c>
      <c r="C21" s="2"/>
      <c r="D21" s="18"/>
      <c r="E21" s="18"/>
      <c r="F21" s="18"/>
      <c r="G21" s="18"/>
      <c r="H21" s="18">
        <f t="shared" si="0"/>
        <v>0</v>
      </c>
      <c r="I21" s="21">
        <f t="shared" si="3"/>
        <v>0</v>
      </c>
      <c r="J21" s="21">
        <f t="shared" si="3"/>
        <v>0</v>
      </c>
      <c r="K21" s="21">
        <f t="shared" si="3"/>
        <v>0</v>
      </c>
      <c r="L21" s="20">
        <f t="shared" si="2"/>
        <v>0</v>
      </c>
    </row>
    <row r="22" spans="1:12" ht="15" customHeight="1">
      <c r="A22" s="2" t="s">
        <v>31</v>
      </c>
      <c r="B22" s="2" t="s">
        <v>32</v>
      </c>
      <c r="C22" s="2"/>
      <c r="D22" s="18"/>
      <c r="E22" s="18"/>
      <c r="F22" s="18"/>
      <c r="G22" s="18"/>
      <c r="H22" s="18">
        <f t="shared" si="0"/>
        <v>0</v>
      </c>
      <c r="I22" s="21">
        <f t="shared" si="3"/>
        <v>0</v>
      </c>
      <c r="J22" s="21">
        <f t="shared" si="3"/>
        <v>0</v>
      </c>
      <c r="K22" s="21">
        <f t="shared" si="3"/>
        <v>0</v>
      </c>
      <c r="L22" s="20">
        <f t="shared" si="2"/>
        <v>0</v>
      </c>
    </row>
    <row r="23" spans="1:12" ht="15" customHeight="1">
      <c r="A23" s="2" t="s">
        <v>33</v>
      </c>
      <c r="B23" s="2" t="s">
        <v>34</v>
      </c>
      <c r="C23" s="2"/>
      <c r="D23" s="18"/>
      <c r="E23" s="18"/>
      <c r="F23" s="18"/>
      <c r="G23" s="18"/>
      <c r="H23" s="18">
        <f t="shared" si="0"/>
        <v>0</v>
      </c>
      <c r="I23" s="21">
        <f t="shared" si="3"/>
        <v>0</v>
      </c>
      <c r="J23" s="21">
        <f t="shared" si="3"/>
        <v>0</v>
      </c>
      <c r="K23" s="21">
        <f t="shared" si="3"/>
        <v>0</v>
      </c>
      <c r="L23" s="20">
        <f t="shared" si="2"/>
        <v>0</v>
      </c>
    </row>
    <row r="24" spans="1:12" ht="15" customHeight="1">
      <c r="A24" s="2" t="s">
        <v>35</v>
      </c>
      <c r="B24" s="2" t="s">
        <v>36</v>
      </c>
      <c r="C24" s="2"/>
      <c r="D24" s="18"/>
      <c r="E24" s="18"/>
      <c r="F24" s="18"/>
      <c r="G24" s="18"/>
      <c r="H24" s="18">
        <f t="shared" si="0"/>
        <v>0</v>
      </c>
      <c r="I24" s="21">
        <f t="shared" si="3"/>
        <v>0</v>
      </c>
      <c r="J24" s="21">
        <f t="shared" si="3"/>
        <v>0</v>
      </c>
      <c r="K24" s="21">
        <f t="shared" si="3"/>
        <v>0</v>
      </c>
      <c r="L24" s="20">
        <f t="shared" si="2"/>
        <v>0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0</v>
      </c>
      <c r="E25" s="22">
        <f>SUM(E18:E24)</f>
        <v>0</v>
      </c>
      <c r="F25" s="22">
        <f>SUM(F18:F24)</f>
        <v>0</v>
      </c>
      <c r="G25" s="22">
        <f>SUM(G18:G24)</f>
        <v>0</v>
      </c>
      <c r="H25" s="22">
        <f>SUM(E25:G25)</f>
        <v>0</v>
      </c>
      <c r="I25" s="23">
        <f>IF($D25&gt;0,E25/$D25,0)</f>
        <v>0</v>
      </c>
      <c r="J25" s="23">
        <f t="shared" si="3"/>
        <v>0</v>
      </c>
      <c r="K25" s="23">
        <f t="shared" si="3"/>
        <v>0</v>
      </c>
      <c r="L25" s="23">
        <f>IF(G25&gt;0,H25/$D25,0)</f>
        <v>0</v>
      </c>
    </row>
    <row r="26" spans="1:12" ht="15" customHeight="1">
      <c r="A26" s="37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9"/>
    </row>
    <row r="27" spans="1:12" ht="15" customHeight="1">
      <c r="A27" s="24" t="s">
        <v>37</v>
      </c>
      <c r="B27" s="24" t="s">
        <v>38</v>
      </c>
      <c r="C27" s="24"/>
      <c r="D27" s="9"/>
      <c r="E27" s="9"/>
      <c r="F27" s="9"/>
      <c r="G27" s="9"/>
      <c r="H27" s="9">
        <f>SUM(E27:G27)</f>
        <v>0</v>
      </c>
      <c r="I27" s="25">
        <f>IF($D27&gt;0,E27/$D27,0)</f>
        <v>0</v>
      </c>
      <c r="J27" s="25">
        <f>IF($D27&gt;0,F27/$D27,0)</f>
        <v>0</v>
      </c>
      <c r="K27" s="25">
        <f>IF($D27&gt;0,G27/$D27,0)</f>
        <v>0</v>
      </c>
      <c r="L27" s="25">
        <f>IF($D27&gt;0,H27/$D27,0)</f>
        <v>0</v>
      </c>
    </row>
    <row r="28" spans="1:12" ht="15" customHeight="1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</row>
    <row r="29" spans="1:12" s="10" customFormat="1" ht="15" customHeight="1">
      <c r="A29" s="34" t="s">
        <v>49</v>
      </c>
      <c r="B29" s="35"/>
      <c r="C29" s="36"/>
      <c r="D29" s="11">
        <f>D16+D25+D27</f>
        <v>0</v>
      </c>
      <c r="E29" s="11">
        <f>E16+E25+E27</f>
        <v>0</v>
      </c>
      <c r="F29" s="11">
        <f>F16+F25+F27</f>
        <v>0</v>
      </c>
      <c r="G29" s="11">
        <f>G16+G25+G27</f>
        <v>0</v>
      </c>
      <c r="H29" s="11">
        <f>SUM(E29:G29)</f>
        <v>0</v>
      </c>
      <c r="I29" s="26">
        <f>IF($D29&gt;0,E29/$D29,0)</f>
        <v>0</v>
      </c>
      <c r="J29" s="26">
        <f>IF($D29&gt;0,F29/$D29,0)</f>
        <v>0</v>
      </c>
      <c r="K29" s="26">
        <f>IF($D29&gt;0,G29/$D29,0)</f>
        <v>0</v>
      </c>
      <c r="L29" s="26">
        <f>IF($D29&gt;0,H29/$D29,0)</f>
        <v>0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10">
    <mergeCell ref="B7:C7"/>
    <mergeCell ref="A17:L17"/>
    <mergeCell ref="A26:L26"/>
    <mergeCell ref="A28:L28"/>
    <mergeCell ref="A29:C29"/>
    <mergeCell ref="A1:L1"/>
    <mergeCell ref="A2:L2"/>
    <mergeCell ref="A3:L3"/>
    <mergeCell ref="A4:L4"/>
    <mergeCell ref="B6:C6"/>
  </mergeCells>
  <printOptions/>
  <pageMargins left="0.5" right="0.25" top="1" bottom="1" header="0.5" footer="0.5"/>
  <pageSetup horizontalDpi="300" verticalDpi="300" orientation="landscape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2.00390625" style="0" customWidth="1"/>
    <col min="10" max="11" width="11.421875" style="0" customWidth="1"/>
    <col min="12" max="12" width="13.28125" style="0" customWidth="1"/>
  </cols>
  <sheetData>
    <row r="1" spans="1:12" ht="15" customHeight="1">
      <c r="A1" s="29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15" customHeight="1">
      <c r="A2" s="31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15" customHeight="1">
      <c r="A3" s="32" t="str">
        <f>"Document Source Statistics November "&amp;yr</f>
        <v>Document Source Statistics November 2019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0"/>
    </row>
    <row r="4" spans="1:12" ht="15" customHeight="1">
      <c r="A4" s="29" t="s">
        <v>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30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33" t="s">
        <v>4</v>
      </c>
      <c r="C6" s="33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43" t="s">
        <v>6</v>
      </c>
      <c r="C7" s="43"/>
      <c r="D7" s="18"/>
      <c r="E7" s="18"/>
      <c r="F7" s="18"/>
      <c r="G7" s="18"/>
      <c r="H7" s="18">
        <f aca="true" t="shared" si="0" ref="H7:H15">SUM(G7)</f>
        <v>0</v>
      </c>
      <c r="I7" s="21">
        <f>IF($D7&gt;0,E7/$D7,0)</f>
        <v>0</v>
      </c>
      <c r="J7" s="21">
        <f>IF($D7&gt;0,F7/$D7,0)</f>
        <v>0</v>
      </c>
      <c r="K7" s="21">
        <f>IF($D7&gt;0,G7/$D7,0)</f>
        <v>0</v>
      </c>
      <c r="L7" s="20">
        <f>SUM(I7:K7)</f>
        <v>0</v>
      </c>
    </row>
    <row r="8" spans="1:12" ht="15" customHeight="1">
      <c r="A8" s="2" t="s">
        <v>7</v>
      </c>
      <c r="B8" s="2" t="s">
        <v>8</v>
      </c>
      <c r="C8" s="2"/>
      <c r="D8" s="18"/>
      <c r="E8" s="18"/>
      <c r="F8" s="18"/>
      <c r="G8" s="18"/>
      <c r="H8" s="18">
        <f t="shared" si="0"/>
        <v>0</v>
      </c>
      <c r="I8" s="21">
        <f aca="true" t="shared" si="1" ref="I8:I16">IF($D8&gt;0,E8/$D8,0)</f>
        <v>0</v>
      </c>
      <c r="J8" s="21">
        <f aca="true" t="shared" si="2" ref="J8:J15">IF($D8&gt;0,F8/$D8,0)</f>
        <v>0</v>
      </c>
      <c r="K8" s="21">
        <f aca="true" t="shared" si="3" ref="K8:K16">IF($D8&gt;0,G8/$D8,0)</f>
        <v>0</v>
      </c>
      <c r="L8" s="20">
        <f aca="true" t="shared" si="4" ref="L8:L24">SUM(I8:K8)</f>
        <v>0</v>
      </c>
    </row>
    <row r="9" spans="1:12" ht="15" customHeight="1">
      <c r="A9" s="2" t="s">
        <v>9</v>
      </c>
      <c r="B9" s="2" t="s">
        <v>10</v>
      </c>
      <c r="C9" s="2"/>
      <c r="D9" s="18"/>
      <c r="E9" s="18"/>
      <c r="F9" s="18"/>
      <c r="G9" s="18"/>
      <c r="H9" s="18">
        <f t="shared" si="0"/>
        <v>0</v>
      </c>
      <c r="I9" s="21">
        <f t="shared" si="1"/>
        <v>0</v>
      </c>
      <c r="J9" s="21">
        <f t="shared" si="2"/>
        <v>0</v>
      </c>
      <c r="K9" s="21">
        <f t="shared" si="3"/>
        <v>0</v>
      </c>
      <c r="L9" s="20">
        <f t="shared" si="4"/>
        <v>0</v>
      </c>
    </row>
    <row r="10" spans="1:12" ht="15" customHeight="1">
      <c r="A10" s="2" t="s">
        <v>11</v>
      </c>
      <c r="B10" s="2" t="s">
        <v>12</v>
      </c>
      <c r="C10" s="2"/>
      <c r="D10" s="18"/>
      <c r="E10" s="18"/>
      <c r="F10" s="18"/>
      <c r="G10" s="18"/>
      <c r="H10" s="18">
        <f t="shared" si="0"/>
        <v>0</v>
      </c>
      <c r="I10" s="21">
        <f t="shared" si="1"/>
        <v>0</v>
      </c>
      <c r="J10" s="21">
        <f t="shared" si="2"/>
        <v>0</v>
      </c>
      <c r="K10" s="21">
        <f t="shared" si="3"/>
        <v>0</v>
      </c>
      <c r="L10" s="20">
        <f t="shared" si="4"/>
        <v>0</v>
      </c>
    </row>
    <row r="11" spans="1:12" ht="15" customHeight="1">
      <c r="A11" s="2" t="s">
        <v>13</v>
      </c>
      <c r="B11" s="2" t="s">
        <v>14</v>
      </c>
      <c r="C11" s="2"/>
      <c r="D11" s="18"/>
      <c r="E11" s="18"/>
      <c r="F11" s="18"/>
      <c r="G11" s="18"/>
      <c r="H11" s="18">
        <f t="shared" si="0"/>
        <v>0</v>
      </c>
      <c r="I11" s="21">
        <f t="shared" si="1"/>
        <v>0</v>
      </c>
      <c r="J11" s="21">
        <f t="shared" si="2"/>
        <v>0</v>
      </c>
      <c r="K11" s="21">
        <f t="shared" si="3"/>
        <v>0</v>
      </c>
      <c r="L11" s="20">
        <f t="shared" si="4"/>
        <v>0</v>
      </c>
    </row>
    <row r="12" spans="1:12" ht="15" customHeight="1">
      <c r="A12" s="2" t="s">
        <v>15</v>
      </c>
      <c r="B12" s="2" t="s">
        <v>16</v>
      </c>
      <c r="C12" s="2"/>
      <c r="D12" s="18"/>
      <c r="E12" s="18"/>
      <c r="F12" s="18"/>
      <c r="G12" s="18"/>
      <c r="H12" s="18">
        <f t="shared" si="0"/>
        <v>0</v>
      </c>
      <c r="I12" s="21">
        <f t="shared" si="1"/>
        <v>0</v>
      </c>
      <c r="J12" s="21">
        <f t="shared" si="2"/>
        <v>0</v>
      </c>
      <c r="K12" s="21">
        <f t="shared" si="3"/>
        <v>0</v>
      </c>
      <c r="L12" s="20">
        <f t="shared" si="4"/>
        <v>0</v>
      </c>
    </row>
    <row r="13" spans="1:12" ht="15" customHeight="1">
      <c r="A13" s="2" t="s">
        <v>17</v>
      </c>
      <c r="B13" s="2" t="s">
        <v>18</v>
      </c>
      <c r="C13" s="2"/>
      <c r="D13" s="18"/>
      <c r="E13" s="18"/>
      <c r="F13" s="18"/>
      <c r="G13" s="18"/>
      <c r="H13" s="18">
        <f t="shared" si="0"/>
        <v>0</v>
      </c>
      <c r="I13" s="21">
        <f t="shared" si="1"/>
        <v>0</v>
      </c>
      <c r="J13" s="21">
        <f t="shared" si="2"/>
        <v>0</v>
      </c>
      <c r="K13" s="21">
        <f t="shared" si="3"/>
        <v>0</v>
      </c>
      <c r="L13" s="20">
        <f t="shared" si="4"/>
        <v>0</v>
      </c>
    </row>
    <row r="14" spans="1:12" ht="15" customHeight="1">
      <c r="A14" s="2" t="s">
        <v>19</v>
      </c>
      <c r="B14" s="2" t="s">
        <v>20</v>
      </c>
      <c r="C14" s="2"/>
      <c r="D14" s="18"/>
      <c r="E14" s="18"/>
      <c r="F14" s="18"/>
      <c r="G14" s="18"/>
      <c r="H14" s="18">
        <f t="shared" si="0"/>
        <v>0</v>
      </c>
      <c r="I14" s="21">
        <f t="shared" si="1"/>
        <v>0</v>
      </c>
      <c r="J14" s="21">
        <f t="shared" si="2"/>
        <v>0</v>
      </c>
      <c r="K14" s="21">
        <f t="shared" si="3"/>
        <v>0</v>
      </c>
      <c r="L14" s="20">
        <f t="shared" si="4"/>
        <v>0</v>
      </c>
    </row>
    <row r="15" spans="1:12" ht="15" customHeight="1">
      <c r="A15" s="2" t="s">
        <v>23</v>
      </c>
      <c r="B15" s="2" t="s">
        <v>24</v>
      </c>
      <c r="C15" s="2"/>
      <c r="D15" s="18"/>
      <c r="E15" s="18"/>
      <c r="F15" s="18"/>
      <c r="G15" s="18"/>
      <c r="H15" s="18">
        <f t="shared" si="0"/>
        <v>0</v>
      </c>
      <c r="I15" s="21">
        <f t="shared" si="1"/>
        <v>0</v>
      </c>
      <c r="J15" s="21">
        <f t="shared" si="2"/>
        <v>0</v>
      </c>
      <c r="K15" s="21">
        <f t="shared" si="3"/>
        <v>0</v>
      </c>
      <c r="L15" s="20">
        <f t="shared" si="4"/>
        <v>0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0</v>
      </c>
      <c r="E16" s="13">
        <f>SUM(E7:E15)</f>
        <v>0</v>
      </c>
      <c r="F16" s="13">
        <f>SUM(F7:F15)</f>
        <v>0</v>
      </c>
      <c r="G16" s="13">
        <f>SUM(G7:G15)</f>
        <v>0</v>
      </c>
      <c r="H16" s="13">
        <f aca="true" t="shared" si="5" ref="H16:H24">SUM(G16)</f>
        <v>0</v>
      </c>
      <c r="I16" s="14">
        <f t="shared" si="1"/>
        <v>0</v>
      </c>
      <c r="J16" s="14">
        <f>IF($D16&gt;0,F16/$D16,0)</f>
        <v>0</v>
      </c>
      <c r="K16" s="14">
        <f t="shared" si="3"/>
        <v>0</v>
      </c>
      <c r="L16" s="15">
        <f t="shared" si="4"/>
        <v>0</v>
      </c>
    </row>
    <row r="17" spans="1:12" s="10" customFormat="1" ht="15" customHeight="1">
      <c r="A17" s="40" t="s">
        <v>51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2"/>
    </row>
    <row r="18" spans="1:12" ht="15" customHeight="1">
      <c r="A18" s="2" t="s">
        <v>21</v>
      </c>
      <c r="B18" s="2" t="s">
        <v>22</v>
      </c>
      <c r="C18" s="2"/>
      <c r="D18" s="18"/>
      <c r="E18" s="18"/>
      <c r="F18" s="18"/>
      <c r="G18" s="18"/>
      <c r="H18" s="18">
        <f t="shared" si="5"/>
        <v>0</v>
      </c>
      <c r="I18" s="21">
        <f aca="true" t="shared" si="6" ref="I18:K25">IF($D18&gt;0,E18/$D18,0)</f>
        <v>0</v>
      </c>
      <c r="J18" s="21">
        <f t="shared" si="6"/>
        <v>0</v>
      </c>
      <c r="K18" s="21">
        <f t="shared" si="6"/>
        <v>0</v>
      </c>
      <c r="L18" s="20">
        <f t="shared" si="4"/>
        <v>0</v>
      </c>
    </row>
    <row r="19" spans="1:12" ht="15" customHeight="1">
      <c r="A19" s="2" t="s">
        <v>25</v>
      </c>
      <c r="B19" s="2" t="s">
        <v>26</v>
      </c>
      <c r="C19" s="2"/>
      <c r="D19" s="18"/>
      <c r="E19" s="18"/>
      <c r="F19" s="18"/>
      <c r="G19" s="18"/>
      <c r="H19" s="18">
        <f t="shared" si="5"/>
        <v>0</v>
      </c>
      <c r="I19" s="21">
        <f t="shared" si="6"/>
        <v>0</v>
      </c>
      <c r="J19" s="21">
        <f t="shared" si="6"/>
        <v>0</v>
      </c>
      <c r="K19" s="21">
        <f t="shared" si="6"/>
        <v>0</v>
      </c>
      <c r="L19" s="20">
        <f t="shared" si="4"/>
        <v>0</v>
      </c>
    </row>
    <row r="20" spans="1:12" ht="15" customHeight="1">
      <c r="A20" s="2" t="s">
        <v>27</v>
      </c>
      <c r="B20" s="2" t="s">
        <v>28</v>
      </c>
      <c r="C20" s="2"/>
      <c r="D20" s="18"/>
      <c r="E20" s="18"/>
      <c r="F20" s="18"/>
      <c r="G20" s="18"/>
      <c r="H20" s="18">
        <f t="shared" si="5"/>
        <v>0</v>
      </c>
      <c r="I20" s="21">
        <f t="shared" si="6"/>
        <v>0</v>
      </c>
      <c r="J20" s="21">
        <f t="shared" si="6"/>
        <v>0</v>
      </c>
      <c r="K20" s="21">
        <f t="shared" si="6"/>
        <v>0</v>
      </c>
      <c r="L20" s="20">
        <f t="shared" si="4"/>
        <v>0</v>
      </c>
    </row>
    <row r="21" spans="1:12" ht="15" customHeight="1">
      <c r="A21" s="2" t="s">
        <v>29</v>
      </c>
      <c r="B21" s="2" t="s">
        <v>30</v>
      </c>
      <c r="C21" s="2"/>
      <c r="D21" s="18"/>
      <c r="E21" s="18"/>
      <c r="F21" s="18"/>
      <c r="G21" s="18"/>
      <c r="H21" s="18">
        <f t="shared" si="5"/>
        <v>0</v>
      </c>
      <c r="I21" s="21">
        <f t="shared" si="6"/>
        <v>0</v>
      </c>
      <c r="J21" s="21">
        <f t="shared" si="6"/>
        <v>0</v>
      </c>
      <c r="K21" s="21">
        <f t="shared" si="6"/>
        <v>0</v>
      </c>
      <c r="L21" s="20">
        <f t="shared" si="4"/>
        <v>0</v>
      </c>
    </row>
    <row r="22" spans="1:12" ht="15" customHeight="1">
      <c r="A22" s="2" t="s">
        <v>31</v>
      </c>
      <c r="B22" s="2" t="s">
        <v>32</v>
      </c>
      <c r="C22" s="2"/>
      <c r="D22" s="18"/>
      <c r="E22" s="18"/>
      <c r="F22" s="18"/>
      <c r="G22" s="18"/>
      <c r="H22" s="18">
        <f t="shared" si="5"/>
        <v>0</v>
      </c>
      <c r="I22" s="21">
        <f t="shared" si="6"/>
        <v>0</v>
      </c>
      <c r="J22" s="21">
        <f t="shared" si="6"/>
        <v>0</v>
      </c>
      <c r="K22" s="21">
        <f t="shared" si="6"/>
        <v>0</v>
      </c>
      <c r="L22" s="20">
        <f t="shared" si="4"/>
        <v>0</v>
      </c>
    </row>
    <row r="23" spans="1:12" ht="15" customHeight="1">
      <c r="A23" s="2" t="s">
        <v>33</v>
      </c>
      <c r="B23" s="2" t="s">
        <v>34</v>
      </c>
      <c r="C23" s="2"/>
      <c r="D23" s="18"/>
      <c r="E23" s="18"/>
      <c r="F23" s="18"/>
      <c r="G23" s="18"/>
      <c r="H23" s="18">
        <f t="shared" si="5"/>
        <v>0</v>
      </c>
      <c r="I23" s="21">
        <f t="shared" si="6"/>
        <v>0</v>
      </c>
      <c r="J23" s="21">
        <f t="shared" si="6"/>
        <v>0</v>
      </c>
      <c r="K23" s="21">
        <f t="shared" si="6"/>
        <v>0</v>
      </c>
      <c r="L23" s="20">
        <f t="shared" si="4"/>
        <v>0</v>
      </c>
    </row>
    <row r="24" spans="1:12" ht="15" customHeight="1">
      <c r="A24" s="2" t="s">
        <v>35</v>
      </c>
      <c r="B24" s="2" t="s">
        <v>36</v>
      </c>
      <c r="C24" s="2"/>
      <c r="D24" s="18"/>
      <c r="E24" s="18"/>
      <c r="F24" s="18"/>
      <c r="G24" s="18"/>
      <c r="H24" s="18">
        <f t="shared" si="5"/>
        <v>0</v>
      </c>
      <c r="I24" s="21">
        <f t="shared" si="6"/>
        <v>0</v>
      </c>
      <c r="J24" s="21">
        <f t="shared" si="6"/>
        <v>0</v>
      </c>
      <c r="K24" s="21">
        <f t="shared" si="6"/>
        <v>0</v>
      </c>
      <c r="L24" s="20">
        <f t="shared" si="4"/>
        <v>0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0</v>
      </c>
      <c r="E25" s="22">
        <f>SUM(E18:E24)</f>
        <v>0</v>
      </c>
      <c r="F25" s="22">
        <f>SUM(F18:F24)</f>
        <v>0</v>
      </c>
      <c r="G25" s="22">
        <f>SUM(G18:G24)</f>
        <v>0</v>
      </c>
      <c r="H25" s="22">
        <f>SUM(E25:G25)</f>
        <v>0</v>
      </c>
      <c r="I25" s="23">
        <f>IF($D25&gt;0,E25/$D25,0)</f>
        <v>0</v>
      </c>
      <c r="J25" s="23">
        <f t="shared" si="6"/>
        <v>0</v>
      </c>
      <c r="K25" s="23">
        <f t="shared" si="6"/>
        <v>0</v>
      </c>
      <c r="L25" s="23">
        <f>IF(G25&gt;0,H25/$D25,0)</f>
        <v>0</v>
      </c>
    </row>
    <row r="26" spans="1:12" ht="15" customHeight="1">
      <c r="A26" s="37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9"/>
    </row>
    <row r="27" spans="1:12" ht="15" customHeight="1">
      <c r="A27" s="24" t="s">
        <v>37</v>
      </c>
      <c r="B27" s="24" t="s">
        <v>38</v>
      </c>
      <c r="C27" s="24"/>
      <c r="D27" s="9"/>
      <c r="E27" s="9"/>
      <c r="F27" s="9"/>
      <c r="G27" s="9"/>
      <c r="H27" s="9">
        <f>SUM(E27:G27)</f>
        <v>0</v>
      </c>
      <c r="I27" s="25">
        <f>IF($D27&gt;0,E27/$D27,0)</f>
        <v>0</v>
      </c>
      <c r="J27" s="25">
        <f>IF($D27&gt;0,F27/$D27,0)</f>
        <v>0</v>
      </c>
      <c r="K27" s="25">
        <f>IF($D27&gt;0,G27/$D27,0)</f>
        <v>0</v>
      </c>
      <c r="L27" s="25">
        <f>IF($D27&gt;0,H27/$D27,0)</f>
        <v>0</v>
      </c>
    </row>
    <row r="28" spans="1:12" ht="15" customHeight="1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</row>
    <row r="29" spans="1:12" s="10" customFormat="1" ht="15" customHeight="1">
      <c r="A29" s="34" t="s">
        <v>49</v>
      </c>
      <c r="B29" s="35"/>
      <c r="C29" s="36"/>
      <c r="D29" s="11">
        <f>D16+D25+D27</f>
        <v>0</v>
      </c>
      <c r="E29" s="11">
        <f>E16+E25+E27</f>
        <v>0</v>
      </c>
      <c r="F29" s="11">
        <f>F16+F25+F27</f>
        <v>0</v>
      </c>
      <c r="G29" s="11">
        <f>G16+G25+G27</f>
        <v>0</v>
      </c>
      <c r="H29" s="11">
        <f>SUM(E29:G29)</f>
        <v>0</v>
      </c>
      <c r="I29" s="26">
        <f>IF($D29&gt;0,E29/$D29,0)</f>
        <v>0</v>
      </c>
      <c r="J29" s="26">
        <f>IF($D29&gt;0,F29/$D29,0)</f>
        <v>0</v>
      </c>
      <c r="K29" s="26">
        <f>IF($D29&gt;0,G29/$D29,0)</f>
        <v>0</v>
      </c>
      <c r="L29" s="26">
        <f>IF($D29&gt;0,H29/$D29,0)</f>
        <v>0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10">
    <mergeCell ref="A1:L1"/>
    <mergeCell ref="A2:L2"/>
    <mergeCell ref="A3:L3"/>
    <mergeCell ref="A4:L4"/>
    <mergeCell ref="A29:C29"/>
    <mergeCell ref="B6:C6"/>
    <mergeCell ref="B7:C7"/>
    <mergeCell ref="A17:L17"/>
    <mergeCell ref="A26:L26"/>
    <mergeCell ref="A28:L28"/>
  </mergeCells>
  <printOptions/>
  <pageMargins left="0.25" right="0.25" top="0.5" bottom="0.5" header="0.5" footer="0.5"/>
  <pageSetup horizontalDpi="300" verticalDpi="300" orientation="landscape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3" sqref="A3:L3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2.00390625" style="0" customWidth="1"/>
    <col min="10" max="11" width="11.421875" style="0" customWidth="1"/>
    <col min="12" max="12" width="13.28125" style="0" customWidth="1"/>
  </cols>
  <sheetData>
    <row r="1" spans="1:12" ht="15" customHeight="1">
      <c r="A1" s="29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15" customHeight="1">
      <c r="A2" s="31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15" customHeight="1">
      <c r="A3" s="32" t="str">
        <f>"Document Source Statistics December "&amp;yr</f>
        <v>Document Source Statistics December 2019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0"/>
    </row>
    <row r="4" spans="1:12" ht="15" customHeight="1">
      <c r="A4" s="29" t="s">
        <v>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30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33" t="s">
        <v>4</v>
      </c>
      <c r="C6" s="33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43" t="s">
        <v>6</v>
      </c>
      <c r="C7" s="43"/>
      <c r="D7" s="18"/>
      <c r="E7" s="18"/>
      <c r="F7" s="18"/>
      <c r="G7" s="18"/>
      <c r="H7" s="18">
        <f aca="true" t="shared" si="0" ref="H7:H24">SUM(G7)</f>
        <v>0</v>
      </c>
      <c r="I7" s="21">
        <f>IF($D7&gt;0,E7/$D7,0)</f>
        <v>0</v>
      </c>
      <c r="J7" s="21">
        <f>IF($D7&gt;0,F7/$D7,0)</f>
        <v>0</v>
      </c>
      <c r="K7" s="21">
        <f>IF($D7&gt;0,G7/$D7,0)</f>
        <v>0</v>
      </c>
      <c r="L7" s="20">
        <f>SUM(I7:K7)</f>
        <v>0</v>
      </c>
    </row>
    <row r="8" spans="1:12" ht="15" customHeight="1">
      <c r="A8" s="2" t="s">
        <v>7</v>
      </c>
      <c r="B8" s="2" t="s">
        <v>8</v>
      </c>
      <c r="C8" s="2"/>
      <c r="D8" s="18"/>
      <c r="E8" s="18"/>
      <c r="F8" s="18"/>
      <c r="G8" s="18"/>
      <c r="H8" s="18">
        <f t="shared" si="0"/>
        <v>0</v>
      </c>
      <c r="I8" s="21">
        <f aca="true" t="shared" si="1" ref="I8:K15">IF($D8&gt;0,E8/$D8,0)</f>
        <v>0</v>
      </c>
      <c r="J8" s="21">
        <f t="shared" si="1"/>
        <v>0</v>
      </c>
      <c r="K8" s="21">
        <f t="shared" si="1"/>
        <v>0</v>
      </c>
      <c r="L8" s="20">
        <f aca="true" t="shared" si="2" ref="L8:L24">SUM(I8:K8)</f>
        <v>0</v>
      </c>
    </row>
    <row r="9" spans="1:12" ht="15" customHeight="1">
      <c r="A9" s="2" t="s">
        <v>9</v>
      </c>
      <c r="B9" s="2" t="s">
        <v>10</v>
      </c>
      <c r="C9" s="2"/>
      <c r="D9" s="18"/>
      <c r="E9" s="18"/>
      <c r="F9" s="18"/>
      <c r="G9" s="18"/>
      <c r="H9" s="18">
        <f t="shared" si="0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0">
        <f t="shared" si="2"/>
        <v>0</v>
      </c>
    </row>
    <row r="10" spans="1:12" ht="15" customHeight="1">
      <c r="A10" s="2" t="s">
        <v>11</v>
      </c>
      <c r="B10" s="2" t="s">
        <v>12</v>
      </c>
      <c r="C10" s="2"/>
      <c r="D10" s="18"/>
      <c r="E10" s="18"/>
      <c r="F10" s="18"/>
      <c r="G10" s="18"/>
      <c r="H10" s="18">
        <f t="shared" si="0"/>
        <v>0</v>
      </c>
      <c r="I10" s="21">
        <f t="shared" si="1"/>
        <v>0</v>
      </c>
      <c r="J10" s="21">
        <f t="shared" si="1"/>
        <v>0</v>
      </c>
      <c r="K10" s="21">
        <f t="shared" si="1"/>
        <v>0</v>
      </c>
      <c r="L10" s="20">
        <f t="shared" si="2"/>
        <v>0</v>
      </c>
    </row>
    <row r="11" spans="1:12" ht="15" customHeight="1">
      <c r="A11" s="2" t="s">
        <v>13</v>
      </c>
      <c r="B11" s="2" t="s">
        <v>14</v>
      </c>
      <c r="C11" s="2"/>
      <c r="D11" s="18"/>
      <c r="E11" s="18"/>
      <c r="F11" s="18"/>
      <c r="G11" s="18"/>
      <c r="H11" s="18">
        <f t="shared" si="0"/>
        <v>0</v>
      </c>
      <c r="I11" s="21">
        <f t="shared" si="1"/>
        <v>0</v>
      </c>
      <c r="J11" s="21">
        <f t="shared" si="1"/>
        <v>0</v>
      </c>
      <c r="K11" s="21">
        <f t="shared" si="1"/>
        <v>0</v>
      </c>
      <c r="L11" s="20">
        <f t="shared" si="2"/>
        <v>0</v>
      </c>
    </row>
    <row r="12" spans="1:12" ht="15" customHeight="1">
      <c r="A12" s="2" t="s">
        <v>15</v>
      </c>
      <c r="B12" s="2" t="s">
        <v>16</v>
      </c>
      <c r="C12" s="2"/>
      <c r="D12" s="18"/>
      <c r="E12" s="18"/>
      <c r="F12" s="18"/>
      <c r="G12" s="18"/>
      <c r="H12" s="18">
        <f t="shared" si="0"/>
        <v>0</v>
      </c>
      <c r="I12" s="21">
        <f t="shared" si="1"/>
        <v>0</v>
      </c>
      <c r="J12" s="21">
        <f t="shared" si="1"/>
        <v>0</v>
      </c>
      <c r="K12" s="21">
        <f t="shared" si="1"/>
        <v>0</v>
      </c>
      <c r="L12" s="20">
        <f t="shared" si="2"/>
        <v>0</v>
      </c>
    </row>
    <row r="13" spans="1:12" ht="15" customHeight="1">
      <c r="A13" s="2" t="s">
        <v>17</v>
      </c>
      <c r="B13" s="2" t="s">
        <v>18</v>
      </c>
      <c r="C13" s="2"/>
      <c r="D13" s="18"/>
      <c r="E13" s="18"/>
      <c r="F13" s="18"/>
      <c r="G13" s="18"/>
      <c r="H13" s="18">
        <f t="shared" si="0"/>
        <v>0</v>
      </c>
      <c r="I13" s="21">
        <f t="shared" si="1"/>
        <v>0</v>
      </c>
      <c r="J13" s="21">
        <f t="shared" si="1"/>
        <v>0</v>
      </c>
      <c r="K13" s="21">
        <f t="shared" si="1"/>
        <v>0</v>
      </c>
      <c r="L13" s="20">
        <f t="shared" si="2"/>
        <v>0</v>
      </c>
    </row>
    <row r="14" spans="1:12" ht="15" customHeight="1">
      <c r="A14" s="2" t="s">
        <v>19</v>
      </c>
      <c r="B14" s="2" t="s">
        <v>20</v>
      </c>
      <c r="C14" s="2"/>
      <c r="D14" s="18"/>
      <c r="E14" s="18"/>
      <c r="F14" s="18"/>
      <c r="G14" s="18"/>
      <c r="H14" s="18">
        <f t="shared" si="0"/>
        <v>0</v>
      </c>
      <c r="I14" s="21">
        <f t="shared" si="1"/>
        <v>0</v>
      </c>
      <c r="J14" s="21">
        <f t="shared" si="1"/>
        <v>0</v>
      </c>
      <c r="K14" s="21">
        <f t="shared" si="1"/>
        <v>0</v>
      </c>
      <c r="L14" s="20">
        <f t="shared" si="2"/>
        <v>0</v>
      </c>
    </row>
    <row r="15" spans="1:12" ht="15" customHeight="1">
      <c r="A15" s="2" t="s">
        <v>23</v>
      </c>
      <c r="B15" s="2" t="s">
        <v>24</v>
      </c>
      <c r="C15" s="2"/>
      <c r="D15" s="18"/>
      <c r="E15" s="18"/>
      <c r="F15" s="18"/>
      <c r="G15" s="18"/>
      <c r="H15" s="18">
        <f t="shared" si="0"/>
        <v>0</v>
      </c>
      <c r="I15" s="21">
        <f t="shared" si="1"/>
        <v>0</v>
      </c>
      <c r="J15" s="21">
        <f t="shared" si="1"/>
        <v>0</v>
      </c>
      <c r="K15" s="21">
        <f t="shared" si="1"/>
        <v>0</v>
      </c>
      <c r="L15" s="20">
        <f t="shared" si="2"/>
        <v>0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0</v>
      </c>
      <c r="E16" s="13">
        <f>SUM(E7:E15)</f>
        <v>0</v>
      </c>
      <c r="F16" s="13">
        <f>SUM(F7:F15)</f>
        <v>0</v>
      </c>
      <c r="G16" s="13">
        <f>SUM(G7:G15)</f>
        <v>0</v>
      </c>
      <c r="H16" s="13">
        <f t="shared" si="0"/>
        <v>0</v>
      </c>
      <c r="I16" s="14">
        <f>IF($D16&gt;0,E16/$D16,0)</f>
        <v>0</v>
      </c>
      <c r="J16" s="14">
        <f>IF($D16&gt;0,F16/$D16,0)</f>
        <v>0</v>
      </c>
      <c r="K16" s="14">
        <f>IF($D16&gt;0,G16/$D16,0)</f>
        <v>0</v>
      </c>
      <c r="L16" s="15">
        <f t="shared" si="2"/>
        <v>0</v>
      </c>
    </row>
    <row r="17" spans="1:12" s="10" customFormat="1" ht="15" customHeight="1">
      <c r="A17" s="40" t="s">
        <v>51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2"/>
    </row>
    <row r="18" spans="1:12" ht="15" customHeight="1">
      <c r="A18" s="2" t="s">
        <v>21</v>
      </c>
      <c r="B18" s="2" t="s">
        <v>22</v>
      </c>
      <c r="C18" s="2"/>
      <c r="D18" s="18"/>
      <c r="E18" s="18"/>
      <c r="F18" s="18"/>
      <c r="G18" s="18"/>
      <c r="H18" s="18">
        <f t="shared" si="0"/>
        <v>0</v>
      </c>
      <c r="I18" s="21">
        <f aca="true" t="shared" si="3" ref="I18:K25">IF($D18&gt;0,E18/$D18,0)</f>
        <v>0</v>
      </c>
      <c r="J18" s="21">
        <f t="shared" si="3"/>
        <v>0</v>
      </c>
      <c r="K18" s="21">
        <f t="shared" si="3"/>
        <v>0</v>
      </c>
      <c r="L18" s="20">
        <f t="shared" si="2"/>
        <v>0</v>
      </c>
    </row>
    <row r="19" spans="1:12" ht="15" customHeight="1">
      <c r="A19" s="2" t="s">
        <v>25</v>
      </c>
      <c r="B19" s="2" t="s">
        <v>26</v>
      </c>
      <c r="C19" s="2"/>
      <c r="D19" s="18"/>
      <c r="E19" s="18"/>
      <c r="F19" s="18"/>
      <c r="G19" s="18"/>
      <c r="H19" s="18">
        <f t="shared" si="0"/>
        <v>0</v>
      </c>
      <c r="I19" s="21">
        <f t="shared" si="3"/>
        <v>0</v>
      </c>
      <c r="J19" s="21">
        <f t="shared" si="3"/>
        <v>0</v>
      </c>
      <c r="K19" s="21">
        <f t="shared" si="3"/>
        <v>0</v>
      </c>
      <c r="L19" s="20">
        <f t="shared" si="2"/>
        <v>0</v>
      </c>
    </row>
    <row r="20" spans="1:12" ht="15" customHeight="1">
      <c r="A20" s="2" t="s">
        <v>27</v>
      </c>
      <c r="B20" s="2" t="s">
        <v>28</v>
      </c>
      <c r="C20" s="2"/>
      <c r="D20" s="18"/>
      <c r="E20" s="18"/>
      <c r="F20" s="18"/>
      <c r="G20" s="18"/>
      <c r="H20" s="18">
        <f t="shared" si="0"/>
        <v>0</v>
      </c>
      <c r="I20" s="21">
        <f t="shared" si="3"/>
        <v>0</v>
      </c>
      <c r="J20" s="21">
        <f t="shared" si="3"/>
        <v>0</v>
      </c>
      <c r="K20" s="21">
        <f t="shared" si="3"/>
        <v>0</v>
      </c>
      <c r="L20" s="20">
        <f t="shared" si="2"/>
        <v>0</v>
      </c>
    </row>
    <row r="21" spans="1:12" ht="15" customHeight="1">
      <c r="A21" s="2" t="s">
        <v>29</v>
      </c>
      <c r="B21" s="2" t="s">
        <v>30</v>
      </c>
      <c r="C21" s="2"/>
      <c r="D21" s="18"/>
      <c r="E21" s="18"/>
      <c r="F21" s="18"/>
      <c r="G21" s="18"/>
      <c r="H21" s="18">
        <f t="shared" si="0"/>
        <v>0</v>
      </c>
      <c r="I21" s="21">
        <f t="shared" si="3"/>
        <v>0</v>
      </c>
      <c r="J21" s="21">
        <f t="shared" si="3"/>
        <v>0</v>
      </c>
      <c r="K21" s="21">
        <f t="shared" si="3"/>
        <v>0</v>
      </c>
      <c r="L21" s="20">
        <f t="shared" si="2"/>
        <v>0</v>
      </c>
    </row>
    <row r="22" spans="1:12" ht="15" customHeight="1">
      <c r="A22" s="2" t="s">
        <v>31</v>
      </c>
      <c r="B22" s="2" t="s">
        <v>32</v>
      </c>
      <c r="C22" s="2"/>
      <c r="D22" s="18"/>
      <c r="E22" s="18"/>
      <c r="F22" s="18"/>
      <c r="G22" s="18"/>
      <c r="H22" s="18">
        <f t="shared" si="0"/>
        <v>0</v>
      </c>
      <c r="I22" s="21">
        <f t="shared" si="3"/>
        <v>0</v>
      </c>
      <c r="J22" s="21">
        <f t="shared" si="3"/>
        <v>0</v>
      </c>
      <c r="K22" s="21">
        <f t="shared" si="3"/>
        <v>0</v>
      </c>
      <c r="L22" s="20">
        <f t="shared" si="2"/>
        <v>0</v>
      </c>
    </row>
    <row r="23" spans="1:12" ht="15" customHeight="1">
      <c r="A23" s="2" t="s">
        <v>33</v>
      </c>
      <c r="B23" s="2" t="s">
        <v>34</v>
      </c>
      <c r="C23" s="2"/>
      <c r="D23" s="18"/>
      <c r="E23" s="18"/>
      <c r="F23" s="18"/>
      <c r="G23" s="18"/>
      <c r="H23" s="18">
        <f t="shared" si="0"/>
        <v>0</v>
      </c>
      <c r="I23" s="21">
        <f t="shared" si="3"/>
        <v>0</v>
      </c>
      <c r="J23" s="21">
        <f t="shared" si="3"/>
        <v>0</v>
      </c>
      <c r="K23" s="21">
        <f t="shared" si="3"/>
        <v>0</v>
      </c>
      <c r="L23" s="20">
        <f t="shared" si="2"/>
        <v>0</v>
      </c>
    </row>
    <row r="24" spans="1:12" ht="15" customHeight="1">
      <c r="A24" s="2" t="s">
        <v>35</v>
      </c>
      <c r="B24" s="2" t="s">
        <v>36</v>
      </c>
      <c r="C24" s="2"/>
      <c r="D24" s="18"/>
      <c r="E24" s="18"/>
      <c r="F24" s="18"/>
      <c r="G24" s="18"/>
      <c r="H24" s="18">
        <f t="shared" si="0"/>
        <v>0</v>
      </c>
      <c r="I24" s="21">
        <f t="shared" si="3"/>
        <v>0</v>
      </c>
      <c r="J24" s="21">
        <f t="shared" si="3"/>
        <v>0</v>
      </c>
      <c r="K24" s="21">
        <f t="shared" si="3"/>
        <v>0</v>
      </c>
      <c r="L24" s="20">
        <f t="shared" si="2"/>
        <v>0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0</v>
      </c>
      <c r="E25" s="22">
        <f>SUM(E18:E24)</f>
        <v>0</v>
      </c>
      <c r="F25" s="22">
        <f>SUM(F18:F24)</f>
        <v>0</v>
      </c>
      <c r="G25" s="22">
        <f>SUM(G18:G24)</f>
        <v>0</v>
      </c>
      <c r="H25" s="22">
        <f>SUM(E25:G25)</f>
        <v>0</v>
      </c>
      <c r="I25" s="23">
        <f>IF($D25&gt;0,E25/$D25,0)</f>
        <v>0</v>
      </c>
      <c r="J25" s="23">
        <f t="shared" si="3"/>
        <v>0</v>
      </c>
      <c r="K25" s="23">
        <f t="shared" si="3"/>
        <v>0</v>
      </c>
      <c r="L25" s="23">
        <f>IF(G25&gt;0,H25/$D25,0)</f>
        <v>0</v>
      </c>
    </row>
    <row r="26" spans="1:12" ht="15" customHeight="1">
      <c r="A26" s="37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9"/>
    </row>
    <row r="27" spans="1:12" ht="15" customHeight="1">
      <c r="A27" s="24" t="s">
        <v>37</v>
      </c>
      <c r="B27" s="24" t="s">
        <v>38</v>
      </c>
      <c r="C27" s="24"/>
      <c r="D27" s="9"/>
      <c r="E27" s="9"/>
      <c r="F27" s="9"/>
      <c r="G27" s="9"/>
      <c r="H27" s="9">
        <f>SUM(E27:G27)</f>
        <v>0</v>
      </c>
      <c r="I27" s="25">
        <f>IF($D27&gt;0,E27/$D27,0)</f>
        <v>0</v>
      </c>
      <c r="J27" s="25">
        <f>IF($D27&gt;0,F27/$D27,0)</f>
        <v>0</v>
      </c>
      <c r="K27" s="25">
        <f>IF($D27&gt;0,G27/$D27,0)</f>
        <v>0</v>
      </c>
      <c r="L27" s="25">
        <f>IF($D27&gt;0,H27/$D27,0)</f>
        <v>0</v>
      </c>
    </row>
    <row r="28" spans="1:12" ht="15" customHeight="1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</row>
    <row r="29" spans="1:12" s="10" customFormat="1" ht="15" customHeight="1">
      <c r="A29" s="34" t="s">
        <v>49</v>
      </c>
      <c r="B29" s="35"/>
      <c r="C29" s="36"/>
      <c r="D29" s="11">
        <f>D16+D25+D27</f>
        <v>0</v>
      </c>
      <c r="E29" s="11">
        <f>E16+E25+E27</f>
        <v>0</v>
      </c>
      <c r="F29" s="11">
        <f>F16+F25+F27</f>
        <v>0</v>
      </c>
      <c r="G29" s="11">
        <f>G16+G25+G27</f>
        <v>0</v>
      </c>
      <c r="H29" s="11">
        <f>SUM(E29:G29)</f>
        <v>0</v>
      </c>
      <c r="I29" s="26">
        <f>IF($D29&gt;0,E29/$D29,0)</f>
        <v>0</v>
      </c>
      <c r="J29" s="26">
        <f>IF($D29&gt;0,F29/$D29,0)</f>
        <v>0</v>
      </c>
      <c r="K29" s="26">
        <f>IF($D29&gt;0,G29/$D29,0)</f>
        <v>0</v>
      </c>
      <c r="L29" s="26">
        <f>IF($D29&gt;0,H29/$D29,0)</f>
        <v>0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10">
    <mergeCell ref="A1:L1"/>
    <mergeCell ref="A2:L2"/>
    <mergeCell ref="A3:L3"/>
    <mergeCell ref="A4:L4"/>
    <mergeCell ref="A29:C29"/>
    <mergeCell ref="B6:C6"/>
    <mergeCell ref="B7:C7"/>
    <mergeCell ref="A17:L17"/>
    <mergeCell ref="A26:L26"/>
    <mergeCell ref="A28:L28"/>
  </mergeCells>
  <printOptions/>
  <pageMargins left="0.5" right="0.25" top="1" bottom="1" header="0.5" footer="0.5"/>
  <pageSetup horizontalDpi="300" verticalDpi="3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29"/>
  <sheetViews>
    <sheetView tabSelected="1" zoomScalePageLayoutView="0" workbookViewId="0" topLeftCell="A1">
      <selection activeCell="O1" sqref="O1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3.8515625" style="0" customWidth="1"/>
    <col min="10" max="11" width="11.421875" style="0" customWidth="1"/>
    <col min="12" max="12" width="13.28125" style="0" customWidth="1"/>
  </cols>
  <sheetData>
    <row r="1" spans="1:15" ht="15" customHeight="1">
      <c r="A1" s="29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O1" s="28">
        <v>2019</v>
      </c>
    </row>
    <row r="2" spans="1:12" ht="15" customHeight="1">
      <c r="A2" s="31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15" customHeight="1">
      <c r="A3" s="32" t="str">
        <f>"Document Source Statistics January 1, "&amp;yr&amp;" - December 31, "&amp;yr</f>
        <v>Document Source Statistics January 1, 2019 - December 31, 2019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0"/>
    </row>
    <row r="4" spans="1:12" ht="15" customHeight="1">
      <c r="A4" s="29" t="s">
        <v>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30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33" t="s">
        <v>4</v>
      </c>
      <c r="C6" s="33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43" t="s">
        <v>6</v>
      </c>
      <c r="C7" s="43"/>
      <c r="D7" s="18">
        <f>SUM(JAN:DEC!D7)</f>
        <v>294</v>
      </c>
      <c r="E7" s="18">
        <f>SUM(JAN:DEC!E7)</f>
        <v>0</v>
      </c>
      <c r="F7" s="18">
        <f>SUM(JAN:DEC!F7)</f>
        <v>0</v>
      </c>
      <c r="G7" s="18">
        <f>SUM(JAN:DEC!G7)</f>
        <v>218</v>
      </c>
      <c r="H7" s="18">
        <f>E7+F7+G7</f>
        <v>218</v>
      </c>
      <c r="I7" s="21">
        <f>IF($D7&gt;0,E7/$D7,0)</f>
        <v>0</v>
      </c>
      <c r="J7" s="21">
        <f>IF($D7&gt;0,F7/$D7,0)</f>
        <v>0</v>
      </c>
      <c r="K7" s="21">
        <f>IF($D7&gt;0,G7/$D7,0)</f>
        <v>0.7414965986394558</v>
      </c>
      <c r="L7" s="20">
        <f>SUM(I7:K7)</f>
        <v>0.7414965986394558</v>
      </c>
    </row>
    <row r="8" spans="1:12" ht="15" customHeight="1">
      <c r="A8" s="2" t="s">
        <v>7</v>
      </c>
      <c r="B8" s="2" t="s">
        <v>8</v>
      </c>
      <c r="C8" s="2"/>
      <c r="D8" s="18">
        <f>SUM(JAN:DEC!D8)</f>
        <v>68305</v>
      </c>
      <c r="E8" s="18">
        <f>SUM(JAN:DEC!E8)</f>
        <v>0</v>
      </c>
      <c r="F8" s="18">
        <f>SUM(JAN:DEC!F8)</f>
        <v>3</v>
      </c>
      <c r="G8" s="18">
        <f>SUM(JAN:DEC!G8)</f>
        <v>59170</v>
      </c>
      <c r="H8" s="18">
        <f aca="true" t="shared" si="0" ref="H8:H15">E8+F8+G8</f>
        <v>59173</v>
      </c>
      <c r="I8" s="21">
        <f aca="true" t="shared" si="1" ref="I8:K15">IF($D8&gt;0,E8/$D8,0)</f>
        <v>0</v>
      </c>
      <c r="J8" s="21">
        <f t="shared" si="1"/>
        <v>4.392065002562038E-05</v>
      </c>
      <c r="K8" s="21">
        <f t="shared" si="1"/>
        <v>0.866261620671986</v>
      </c>
      <c r="L8" s="20">
        <f aca="true" t="shared" si="2" ref="L8:L16">SUM(I8:K8)</f>
        <v>0.8663055413220117</v>
      </c>
    </row>
    <row r="9" spans="1:12" ht="15" customHeight="1">
      <c r="A9" s="2" t="s">
        <v>9</v>
      </c>
      <c r="B9" s="2" t="s">
        <v>10</v>
      </c>
      <c r="C9" s="2"/>
      <c r="D9" s="18">
        <f>SUM(JAN:DEC!D9)</f>
        <v>27758</v>
      </c>
      <c r="E9" s="18">
        <f>SUM(JAN:DEC!E9)</f>
        <v>0</v>
      </c>
      <c r="F9" s="18">
        <f>SUM(JAN:DEC!F9)</f>
        <v>0</v>
      </c>
      <c r="G9" s="18">
        <f>SUM(JAN:DEC!G9)</f>
        <v>25516</v>
      </c>
      <c r="H9" s="18">
        <f t="shared" si="0"/>
        <v>25516</v>
      </c>
      <c r="I9" s="21">
        <f t="shared" si="1"/>
        <v>0</v>
      </c>
      <c r="J9" s="21">
        <f t="shared" si="1"/>
        <v>0</v>
      </c>
      <c r="K9" s="21">
        <f t="shared" si="1"/>
        <v>0.9192304921103825</v>
      </c>
      <c r="L9" s="20">
        <f t="shared" si="2"/>
        <v>0.9192304921103825</v>
      </c>
    </row>
    <row r="10" spans="1:12" ht="15" customHeight="1">
      <c r="A10" s="2" t="s">
        <v>11</v>
      </c>
      <c r="B10" s="2" t="s">
        <v>12</v>
      </c>
      <c r="C10" s="2"/>
      <c r="D10" s="18">
        <f>SUM(JAN:DEC!D10)</f>
        <v>62027</v>
      </c>
      <c r="E10" s="18">
        <f>SUM(JAN:DEC!E10)</f>
        <v>0</v>
      </c>
      <c r="F10" s="18">
        <f>SUM(JAN:DEC!F10)</f>
        <v>2</v>
      </c>
      <c r="G10" s="18">
        <f>SUM(JAN:DEC!G10)</f>
        <v>33648</v>
      </c>
      <c r="H10" s="18">
        <f t="shared" si="0"/>
        <v>33650</v>
      </c>
      <c r="I10" s="21">
        <f t="shared" si="1"/>
        <v>0</v>
      </c>
      <c r="J10" s="21">
        <f t="shared" si="1"/>
        <v>3.224402276428007E-05</v>
      </c>
      <c r="K10" s="21">
        <f t="shared" si="1"/>
        <v>0.5424734389862479</v>
      </c>
      <c r="L10" s="20">
        <f t="shared" si="2"/>
        <v>0.5425056830090121</v>
      </c>
    </row>
    <row r="11" spans="1:12" ht="15" customHeight="1">
      <c r="A11" s="2" t="s">
        <v>13</v>
      </c>
      <c r="B11" s="2" t="s">
        <v>14</v>
      </c>
      <c r="C11" s="2"/>
      <c r="D11" s="18">
        <f>SUM(JAN:DEC!D11)</f>
        <v>19835</v>
      </c>
      <c r="E11" s="18">
        <f>SUM(JAN:DEC!E11)</f>
        <v>0</v>
      </c>
      <c r="F11" s="18">
        <f>SUM(JAN:DEC!F11)</f>
        <v>1</v>
      </c>
      <c r="G11" s="18">
        <f>SUM(JAN:DEC!G11)</f>
        <v>17231</v>
      </c>
      <c r="H11" s="18">
        <f t="shared" si="0"/>
        <v>17232</v>
      </c>
      <c r="I11" s="21">
        <f t="shared" si="1"/>
        <v>0</v>
      </c>
      <c r="J11" s="21">
        <f t="shared" si="1"/>
        <v>5.041593143433325E-05</v>
      </c>
      <c r="K11" s="21">
        <f t="shared" si="1"/>
        <v>0.8687169145449962</v>
      </c>
      <c r="L11" s="20">
        <f t="shared" si="2"/>
        <v>0.8687673304764305</v>
      </c>
    </row>
    <row r="12" spans="1:12" ht="15" customHeight="1">
      <c r="A12" s="2" t="s">
        <v>15</v>
      </c>
      <c r="B12" s="2" t="s">
        <v>16</v>
      </c>
      <c r="C12" s="2"/>
      <c r="D12" s="18">
        <f>SUM(JAN:DEC!D12)</f>
        <v>6087</v>
      </c>
      <c r="E12" s="18">
        <f>SUM(JAN:DEC!E12)</f>
        <v>0</v>
      </c>
      <c r="F12" s="18">
        <f>SUM(JAN:DEC!F12)</f>
        <v>1</v>
      </c>
      <c r="G12" s="18">
        <f>SUM(JAN:DEC!G12)</f>
        <v>5809</v>
      </c>
      <c r="H12" s="18">
        <f t="shared" si="0"/>
        <v>5810</v>
      </c>
      <c r="I12" s="21">
        <f t="shared" si="1"/>
        <v>0</v>
      </c>
      <c r="J12" s="21">
        <f t="shared" si="1"/>
        <v>0.0001642845408247084</v>
      </c>
      <c r="K12" s="21">
        <f t="shared" si="1"/>
        <v>0.954328897650731</v>
      </c>
      <c r="L12" s="20">
        <f t="shared" si="2"/>
        <v>0.9544931821915558</v>
      </c>
    </row>
    <row r="13" spans="1:12" ht="15" customHeight="1">
      <c r="A13" s="2" t="s">
        <v>17</v>
      </c>
      <c r="B13" s="2" t="s">
        <v>18</v>
      </c>
      <c r="C13" s="2"/>
      <c r="D13" s="18">
        <f>SUM(JAN:DEC!D13)</f>
        <v>3870</v>
      </c>
      <c r="E13" s="18">
        <f>SUM(JAN:DEC!E13)</f>
        <v>0</v>
      </c>
      <c r="F13" s="18">
        <f>SUM(JAN:DEC!F13)</f>
        <v>0</v>
      </c>
      <c r="G13" s="18">
        <f>SUM(JAN:DEC!G13)</f>
        <v>2743</v>
      </c>
      <c r="H13" s="18">
        <f t="shared" si="0"/>
        <v>2743</v>
      </c>
      <c r="I13" s="21">
        <f t="shared" si="1"/>
        <v>0</v>
      </c>
      <c r="J13" s="21">
        <f t="shared" si="1"/>
        <v>0</v>
      </c>
      <c r="K13" s="21">
        <f t="shared" si="1"/>
        <v>0.7087855297157623</v>
      </c>
      <c r="L13" s="20">
        <f t="shared" si="2"/>
        <v>0.7087855297157623</v>
      </c>
    </row>
    <row r="14" spans="1:12" ht="15" customHeight="1">
      <c r="A14" s="2" t="s">
        <v>19</v>
      </c>
      <c r="B14" s="2" t="s">
        <v>20</v>
      </c>
      <c r="C14" s="2"/>
      <c r="D14" s="18">
        <f>SUM(JAN:DEC!D14)</f>
        <v>22851</v>
      </c>
      <c r="E14" s="18">
        <f>SUM(JAN:DEC!E14)</f>
        <v>0</v>
      </c>
      <c r="F14" s="18">
        <f>SUM(JAN:DEC!F14)</f>
        <v>0</v>
      </c>
      <c r="G14" s="18">
        <f>SUM(JAN:DEC!G14)</f>
        <v>16085</v>
      </c>
      <c r="H14" s="18">
        <f t="shared" si="0"/>
        <v>16085</v>
      </c>
      <c r="I14" s="21">
        <f t="shared" si="1"/>
        <v>0</v>
      </c>
      <c r="J14" s="21">
        <f t="shared" si="1"/>
        <v>0</v>
      </c>
      <c r="K14" s="21">
        <f t="shared" si="1"/>
        <v>0.7039079252549123</v>
      </c>
      <c r="L14" s="20">
        <f t="shared" si="2"/>
        <v>0.7039079252549123</v>
      </c>
    </row>
    <row r="15" spans="1:12" ht="15" customHeight="1">
      <c r="A15" s="2" t="s">
        <v>23</v>
      </c>
      <c r="B15" s="2" t="s">
        <v>24</v>
      </c>
      <c r="C15" s="2"/>
      <c r="D15" s="18">
        <f>SUM(JAN:DEC!D15)</f>
        <v>9930</v>
      </c>
      <c r="E15" s="18">
        <f>SUM(JAN:DEC!E15)</f>
        <v>0</v>
      </c>
      <c r="F15" s="18">
        <f>SUM(JAN:DEC!F15)</f>
        <v>0</v>
      </c>
      <c r="G15" s="18">
        <f>SUM(JAN:DEC!G15)</f>
        <v>7583</v>
      </c>
      <c r="H15" s="18">
        <f t="shared" si="0"/>
        <v>7583</v>
      </c>
      <c r="I15" s="21">
        <f t="shared" si="1"/>
        <v>0</v>
      </c>
      <c r="J15" s="21">
        <f t="shared" si="1"/>
        <v>0</v>
      </c>
      <c r="K15" s="21">
        <f t="shared" si="1"/>
        <v>0.7636455186304129</v>
      </c>
      <c r="L15" s="20">
        <f t="shared" si="2"/>
        <v>0.7636455186304129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220957</v>
      </c>
      <c r="E16" s="13">
        <f>SUM(E7:E15)</f>
        <v>0</v>
      </c>
      <c r="F16" s="13">
        <f>SUM(F7:F15)</f>
        <v>7</v>
      </c>
      <c r="G16" s="13">
        <f>SUM(G7:G15)</f>
        <v>168003</v>
      </c>
      <c r="H16" s="13">
        <f>SUM(H7:H15)</f>
        <v>168010</v>
      </c>
      <c r="I16" s="14">
        <f>IF($D16&gt;0,E16/$D16,0)</f>
        <v>0</v>
      </c>
      <c r="J16" s="14">
        <f>IF($D16&gt;0,F16/$D16,0)</f>
        <v>3.1680372199115666E-05</v>
      </c>
      <c r="K16" s="14">
        <f>IF($D16&gt;0,G16/$D16,0)</f>
        <v>0.7603425100811471</v>
      </c>
      <c r="L16" s="15">
        <f t="shared" si="2"/>
        <v>0.7603741904533462</v>
      </c>
    </row>
    <row r="17" spans="1:12" s="10" customFormat="1" ht="15" customHeight="1">
      <c r="A17" s="40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2"/>
    </row>
    <row r="18" spans="1:12" ht="15" customHeight="1">
      <c r="A18" s="2" t="s">
        <v>21</v>
      </c>
      <c r="B18" s="2" t="s">
        <v>22</v>
      </c>
      <c r="C18" s="2"/>
      <c r="D18" s="18">
        <f>SUM(JAN:DEC!D18)</f>
        <v>15146</v>
      </c>
      <c r="E18" s="18">
        <f>SUM(JAN:DEC!E18)</f>
        <v>8543</v>
      </c>
      <c r="F18" s="18">
        <f>SUM(JAN:DEC!F18)</f>
        <v>7</v>
      </c>
      <c r="G18" s="18">
        <f>SUM(JAN:DEC!G18)</f>
        <v>4391</v>
      </c>
      <c r="H18" s="18">
        <f>SUM(JAN:DEC!H18)</f>
        <v>4391</v>
      </c>
      <c r="I18" s="21">
        <f aca="true" t="shared" si="3" ref="I18:K25">IF($D18&gt;0,E18/$D18,0)</f>
        <v>0.5640433117654826</v>
      </c>
      <c r="J18" s="21">
        <f t="shared" si="3"/>
        <v>0.0004621682292354417</v>
      </c>
      <c r="K18" s="21">
        <f t="shared" si="3"/>
        <v>0.2899115277961178</v>
      </c>
      <c r="L18" s="20">
        <f aca="true" t="shared" si="4" ref="L18:L24">SUM(I18:K18)</f>
        <v>0.8544170077908357</v>
      </c>
    </row>
    <row r="19" spans="1:12" ht="15" customHeight="1">
      <c r="A19" s="2" t="s">
        <v>25</v>
      </c>
      <c r="B19" s="2" t="s">
        <v>26</v>
      </c>
      <c r="C19" s="2"/>
      <c r="D19" s="18">
        <f>SUM(JAN:DEC!D19)</f>
        <v>130733</v>
      </c>
      <c r="E19" s="18">
        <f>SUM(JAN:DEC!E19)</f>
        <v>42258</v>
      </c>
      <c r="F19" s="18">
        <f>SUM(JAN:DEC!F19)</f>
        <v>1619</v>
      </c>
      <c r="G19" s="18">
        <f>SUM(JAN:DEC!G19)</f>
        <v>39486</v>
      </c>
      <c r="H19" s="18">
        <f>SUM(JAN:DEC!H19)</f>
        <v>39486</v>
      </c>
      <c r="I19" s="21">
        <f t="shared" si="3"/>
        <v>0.3232389679728913</v>
      </c>
      <c r="J19" s="21">
        <f t="shared" si="3"/>
        <v>0.012384019337122226</v>
      </c>
      <c r="K19" s="21">
        <f t="shared" si="3"/>
        <v>0.302035446291296</v>
      </c>
      <c r="L19" s="20">
        <f t="shared" si="4"/>
        <v>0.6376584336013096</v>
      </c>
    </row>
    <row r="20" spans="1:12" ht="15" customHeight="1">
      <c r="A20" s="2" t="s">
        <v>27</v>
      </c>
      <c r="B20" s="2" t="s">
        <v>28</v>
      </c>
      <c r="C20" s="2"/>
      <c r="D20" s="18">
        <f>SUM(JAN:DEC!D20)</f>
        <v>54848</v>
      </c>
      <c r="E20" s="18">
        <f>SUM(JAN:DEC!E20)</f>
        <v>22851</v>
      </c>
      <c r="F20" s="18">
        <f>SUM(JAN:DEC!F20)</f>
        <v>199</v>
      </c>
      <c r="G20" s="18">
        <f>SUM(JAN:DEC!G20)</f>
        <v>11878</v>
      </c>
      <c r="H20" s="18">
        <f>SUM(JAN:DEC!H20)</f>
        <v>11878</v>
      </c>
      <c r="I20" s="21">
        <f t="shared" si="3"/>
        <v>0.41662412485414235</v>
      </c>
      <c r="J20" s="21">
        <f t="shared" si="3"/>
        <v>0.0036282088681446906</v>
      </c>
      <c r="K20" s="21">
        <f t="shared" si="3"/>
        <v>0.21656213535589264</v>
      </c>
      <c r="L20" s="20">
        <f t="shared" si="4"/>
        <v>0.6368144690781796</v>
      </c>
    </row>
    <row r="21" spans="1:12" ht="15" customHeight="1">
      <c r="A21" s="2" t="s">
        <v>29</v>
      </c>
      <c r="B21" s="2" t="s">
        <v>30</v>
      </c>
      <c r="C21" s="2"/>
      <c r="D21" s="18">
        <f>SUM(JAN:DEC!D21)</f>
        <v>163</v>
      </c>
      <c r="E21" s="18">
        <f>SUM(JAN:DEC!E21)</f>
        <v>73</v>
      </c>
      <c r="F21" s="18">
        <f>SUM(JAN:DEC!F21)</f>
        <v>0</v>
      </c>
      <c r="G21" s="18">
        <f>SUM(JAN:DEC!G21)</f>
        <v>26</v>
      </c>
      <c r="H21" s="18">
        <f>SUM(JAN:DEC!H21)</f>
        <v>26</v>
      </c>
      <c r="I21" s="21">
        <f t="shared" si="3"/>
        <v>0.44785276073619634</v>
      </c>
      <c r="J21" s="21">
        <f t="shared" si="3"/>
        <v>0</v>
      </c>
      <c r="K21" s="21">
        <f t="shared" si="3"/>
        <v>0.15950920245398773</v>
      </c>
      <c r="L21" s="20">
        <f t="shared" si="4"/>
        <v>0.6073619631901841</v>
      </c>
    </row>
    <row r="22" spans="1:12" ht="15" customHeight="1">
      <c r="A22" s="2" t="s">
        <v>31</v>
      </c>
      <c r="B22" s="2" t="s">
        <v>32</v>
      </c>
      <c r="C22" s="2"/>
      <c r="D22" s="18">
        <f>SUM(JAN:DEC!D22)</f>
        <v>790</v>
      </c>
      <c r="E22" s="18">
        <f>SUM(JAN:DEC!E22)</f>
        <v>279</v>
      </c>
      <c r="F22" s="18">
        <f>SUM(JAN:DEC!F22)</f>
        <v>2</v>
      </c>
      <c r="G22" s="18">
        <f>SUM(JAN:DEC!G22)</f>
        <v>143</v>
      </c>
      <c r="H22" s="18">
        <f>SUM(JAN:DEC!H22)</f>
        <v>143</v>
      </c>
      <c r="I22" s="21">
        <f t="shared" si="3"/>
        <v>0.3531645569620253</v>
      </c>
      <c r="J22" s="21">
        <f t="shared" si="3"/>
        <v>0.002531645569620253</v>
      </c>
      <c r="K22" s="21">
        <f t="shared" si="3"/>
        <v>0.1810126582278481</v>
      </c>
      <c r="L22" s="20">
        <f t="shared" si="4"/>
        <v>0.5367088607594936</v>
      </c>
    </row>
    <row r="23" spans="1:12" ht="15" customHeight="1">
      <c r="A23" s="2" t="s">
        <v>33</v>
      </c>
      <c r="B23" s="2" t="s">
        <v>34</v>
      </c>
      <c r="C23" s="2"/>
      <c r="D23" s="18">
        <f>SUM(JAN:DEC!D23)</f>
        <v>4356</v>
      </c>
      <c r="E23" s="18">
        <f>SUM(JAN:DEC!E23)</f>
        <v>404</v>
      </c>
      <c r="F23" s="18">
        <f>SUM(JAN:DEC!F23)</f>
        <v>0</v>
      </c>
      <c r="G23" s="18">
        <f>SUM(JAN:DEC!G23)</f>
        <v>24</v>
      </c>
      <c r="H23" s="18">
        <f>SUM(JAN:DEC!H23)</f>
        <v>24</v>
      </c>
      <c r="I23" s="21">
        <f t="shared" si="3"/>
        <v>0.09274563820018365</v>
      </c>
      <c r="J23" s="21">
        <f t="shared" si="3"/>
        <v>0</v>
      </c>
      <c r="K23" s="21">
        <f t="shared" si="3"/>
        <v>0.005509641873278237</v>
      </c>
      <c r="L23" s="20">
        <f t="shared" si="4"/>
        <v>0.09825528007346189</v>
      </c>
    </row>
    <row r="24" spans="1:12" ht="15" customHeight="1">
      <c r="A24" s="2" t="s">
        <v>35</v>
      </c>
      <c r="B24" s="2" t="s">
        <v>36</v>
      </c>
      <c r="C24" s="2"/>
      <c r="D24" s="18">
        <f>SUM(JAN:DEC!D24)</f>
        <v>51428</v>
      </c>
      <c r="E24" s="18">
        <f>SUM(JAN:DEC!E24)</f>
        <v>25034</v>
      </c>
      <c r="F24" s="18">
        <f>SUM(JAN:DEC!F24)</f>
        <v>1739</v>
      </c>
      <c r="G24" s="18">
        <f>SUM(JAN:DEC!G24)</f>
        <v>10122</v>
      </c>
      <c r="H24" s="18">
        <f>SUM(JAN:DEC!H24)</f>
        <v>10122</v>
      </c>
      <c r="I24" s="21">
        <f t="shared" si="3"/>
        <v>0.48677763086256515</v>
      </c>
      <c r="J24" s="21">
        <f t="shared" si="3"/>
        <v>0.033814264602940035</v>
      </c>
      <c r="K24" s="21">
        <f t="shared" si="3"/>
        <v>0.19681885354281714</v>
      </c>
      <c r="L24" s="20">
        <f t="shared" si="4"/>
        <v>0.7174107490083224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257464</v>
      </c>
      <c r="E25" s="22">
        <f>SUM(E18:E24)</f>
        <v>99442</v>
      </c>
      <c r="F25" s="22">
        <f>SUM(F18:F24)</f>
        <v>3566</v>
      </c>
      <c r="G25" s="22">
        <f>SUM(G18:G24)</f>
        <v>66070</v>
      </c>
      <c r="H25" s="22">
        <f>SUM(H18:H24)</f>
        <v>66070</v>
      </c>
      <c r="I25" s="23">
        <f>IF($D25&gt;0,E25/$D25,0)</f>
        <v>0.3862365223875959</v>
      </c>
      <c r="J25" s="23">
        <f t="shared" si="3"/>
        <v>0.013850480067116179</v>
      </c>
      <c r="K25" s="23">
        <f t="shared" si="3"/>
        <v>0.2566184010191716</v>
      </c>
      <c r="L25" s="23">
        <f>IF(G25&gt;0,H25/$D25,0)</f>
        <v>0.2566184010191716</v>
      </c>
    </row>
    <row r="26" spans="1:12" ht="15" customHeight="1">
      <c r="A26" s="37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9"/>
    </row>
    <row r="27" spans="1:12" ht="15" customHeight="1">
      <c r="A27" s="24" t="s">
        <v>37</v>
      </c>
      <c r="B27" s="24" t="s">
        <v>38</v>
      </c>
      <c r="C27" s="24"/>
      <c r="D27" s="9">
        <f>SUM(JAN:DEC!D27)</f>
        <v>45332</v>
      </c>
      <c r="E27" s="9">
        <f>SUM(JAN:DEC!E27)</f>
        <v>4877</v>
      </c>
      <c r="F27" s="9">
        <f>SUM(JAN:DEC!F27)</f>
        <v>13560</v>
      </c>
      <c r="G27" s="9">
        <f>SUM(JAN:DEC!G27)</f>
        <v>1697</v>
      </c>
      <c r="H27" s="9">
        <f>SUM(E27:G27)</f>
        <v>20134</v>
      </c>
      <c r="I27" s="25">
        <f>IF($D27&gt;0,E27/$D27,0)</f>
        <v>0.10758404658960558</v>
      </c>
      <c r="J27" s="25">
        <f>IF($D27&gt;0,F27/$D27,0)</f>
        <v>0.2991264448954381</v>
      </c>
      <c r="K27" s="25">
        <f>IF($D27&gt;0,G27/$D27,0)</f>
        <v>0.037434924556604604</v>
      </c>
      <c r="L27" s="25">
        <f>IF($D27&gt;0,H27/$D27,0)</f>
        <v>0.4441454160416483</v>
      </c>
    </row>
    <row r="28" spans="1:12" ht="15" customHeight="1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</row>
    <row r="29" spans="1:12" s="10" customFormat="1" ht="15" customHeight="1">
      <c r="A29" s="34" t="s">
        <v>49</v>
      </c>
      <c r="B29" s="35"/>
      <c r="C29" s="36"/>
      <c r="D29" s="11">
        <f>D16+D25+D27</f>
        <v>523753</v>
      </c>
      <c r="E29" s="11">
        <f>E16+E25+E27</f>
        <v>104319</v>
      </c>
      <c r="F29" s="11">
        <f>F16+F25+F27</f>
        <v>17133</v>
      </c>
      <c r="G29" s="11">
        <f>G16+G25+G27</f>
        <v>235770</v>
      </c>
      <c r="H29" s="11">
        <f>SUM(E29:G29)</f>
        <v>357222</v>
      </c>
      <c r="I29" s="26">
        <f>IF($D29&gt;0,E29/$D29,0)</f>
        <v>0.19917594744087386</v>
      </c>
      <c r="J29" s="26">
        <f>IF($D29&gt;0,F29/$D29,0)</f>
        <v>0.032711984465960096</v>
      </c>
      <c r="K29" s="26">
        <f>IF($D29&gt;0,G29/$D29,0)</f>
        <v>0.4501549394466476</v>
      </c>
      <c r="L29" s="26">
        <f>IF($D29&gt;0,H29/$D29,0)</f>
        <v>0.6820428713534815</v>
      </c>
    </row>
    <row r="31" ht="12" customHeight="1"/>
    <row r="32" ht="12" customHeight="1"/>
  </sheetData>
  <sheetProtection/>
  <mergeCells count="10">
    <mergeCell ref="A17:L17"/>
    <mergeCell ref="A26:L26"/>
    <mergeCell ref="A28:L28"/>
    <mergeCell ref="A29:C29"/>
    <mergeCell ref="A1:L1"/>
    <mergeCell ref="A2:L2"/>
    <mergeCell ref="A3:L3"/>
    <mergeCell ref="A4:L4"/>
    <mergeCell ref="B6:C6"/>
    <mergeCell ref="B7:C7"/>
  </mergeCells>
  <printOptions/>
  <pageMargins left="0.7" right="0.7" top="0.75" bottom="0.75" header="0.3" footer="0.3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F21" sqref="F21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2.00390625" style="0" customWidth="1"/>
    <col min="10" max="11" width="11.421875" style="0" customWidth="1"/>
    <col min="12" max="12" width="13.28125" style="0" customWidth="1"/>
  </cols>
  <sheetData>
    <row r="1" spans="1:12" ht="15" customHeight="1">
      <c r="A1" s="29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15" customHeight="1">
      <c r="A2" s="31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15" customHeight="1">
      <c r="A3" s="32" t="str">
        <f>"Document Source Statistics February "&amp;yr</f>
        <v>Document Source Statistics February 2019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0"/>
    </row>
    <row r="4" spans="1:12" ht="15" customHeight="1">
      <c r="A4" s="29" t="s">
        <v>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30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33" t="s">
        <v>4</v>
      </c>
      <c r="C6" s="33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43" t="s">
        <v>6</v>
      </c>
      <c r="C7" s="43"/>
      <c r="D7" s="18">
        <v>65</v>
      </c>
      <c r="E7" s="18">
        <v>0</v>
      </c>
      <c r="F7" s="18">
        <v>0</v>
      </c>
      <c r="G7" s="18">
        <v>48</v>
      </c>
      <c r="H7" s="18">
        <f aca="true" t="shared" si="0" ref="H7:H24">SUM(G7)</f>
        <v>48</v>
      </c>
      <c r="I7" s="21">
        <f>IF($D7&gt;0,E7/$D7,0)</f>
        <v>0</v>
      </c>
      <c r="J7" s="21">
        <f>IF($D7&gt;0,F7/$D7,0)</f>
        <v>0</v>
      </c>
      <c r="K7" s="21">
        <f>IF($D7&gt;0,G7/$D7,0)</f>
        <v>0.7384615384615385</v>
      </c>
      <c r="L7" s="20">
        <f>SUM(I7:K7)</f>
        <v>0.7384615384615385</v>
      </c>
    </row>
    <row r="8" spans="1:12" ht="15" customHeight="1">
      <c r="A8" s="2" t="s">
        <v>7</v>
      </c>
      <c r="B8" s="2" t="s">
        <v>8</v>
      </c>
      <c r="C8" s="2"/>
      <c r="D8" s="18">
        <v>16273</v>
      </c>
      <c r="E8" s="18">
        <v>0</v>
      </c>
      <c r="F8" s="18">
        <v>3</v>
      </c>
      <c r="G8" s="18">
        <v>13953</v>
      </c>
      <c r="H8" s="18">
        <f t="shared" si="0"/>
        <v>13953</v>
      </c>
      <c r="I8" s="21">
        <f aca="true" t="shared" si="1" ref="I8:K15">IF($D8&gt;0,E8/$D8,0)</f>
        <v>0</v>
      </c>
      <c r="J8" s="21">
        <f t="shared" si="1"/>
        <v>0.00018435445216001968</v>
      </c>
      <c r="K8" s="21">
        <f t="shared" si="1"/>
        <v>0.8574325569962514</v>
      </c>
      <c r="L8" s="20">
        <f aca="true" t="shared" si="2" ref="L8:L24">SUM(I8:K8)</f>
        <v>0.8576169114484115</v>
      </c>
    </row>
    <row r="9" spans="1:12" ht="15" customHeight="1">
      <c r="A9" s="2" t="s">
        <v>9</v>
      </c>
      <c r="B9" s="2" t="s">
        <v>10</v>
      </c>
      <c r="C9" s="2"/>
      <c r="D9" s="18">
        <v>6468</v>
      </c>
      <c r="E9" s="18">
        <v>0</v>
      </c>
      <c r="F9" s="18">
        <v>0</v>
      </c>
      <c r="G9" s="18">
        <v>5895</v>
      </c>
      <c r="H9" s="18">
        <f t="shared" si="0"/>
        <v>5895</v>
      </c>
      <c r="I9" s="21">
        <f t="shared" si="1"/>
        <v>0</v>
      </c>
      <c r="J9" s="21">
        <f t="shared" si="1"/>
        <v>0</v>
      </c>
      <c r="K9" s="21">
        <f t="shared" si="1"/>
        <v>0.9114100185528757</v>
      </c>
      <c r="L9" s="20">
        <f t="shared" si="2"/>
        <v>0.9114100185528757</v>
      </c>
    </row>
    <row r="10" spans="1:12" ht="15" customHeight="1">
      <c r="A10" s="2" t="s">
        <v>11</v>
      </c>
      <c r="B10" s="2" t="s">
        <v>12</v>
      </c>
      <c r="C10" s="2"/>
      <c r="D10" s="18">
        <v>15541</v>
      </c>
      <c r="E10" s="18">
        <v>0</v>
      </c>
      <c r="F10" s="18">
        <v>0</v>
      </c>
      <c r="G10" s="18">
        <v>8529</v>
      </c>
      <c r="H10" s="18">
        <f t="shared" si="0"/>
        <v>8529</v>
      </c>
      <c r="I10" s="21">
        <f t="shared" si="1"/>
        <v>0</v>
      </c>
      <c r="J10" s="21">
        <f t="shared" si="1"/>
        <v>0</v>
      </c>
      <c r="K10" s="21">
        <f t="shared" si="1"/>
        <v>0.5488063831156296</v>
      </c>
      <c r="L10" s="20">
        <f t="shared" si="2"/>
        <v>0.5488063831156296</v>
      </c>
    </row>
    <row r="11" spans="1:12" ht="15" customHeight="1">
      <c r="A11" s="2" t="s">
        <v>13</v>
      </c>
      <c r="B11" s="2" t="s">
        <v>14</v>
      </c>
      <c r="C11" s="2"/>
      <c r="D11" s="18">
        <v>4789</v>
      </c>
      <c r="E11" s="18">
        <v>0</v>
      </c>
      <c r="F11" s="18">
        <v>0</v>
      </c>
      <c r="G11" s="18">
        <v>4260</v>
      </c>
      <c r="H11" s="18">
        <f t="shared" si="0"/>
        <v>4260</v>
      </c>
      <c r="I11" s="21">
        <f t="shared" si="1"/>
        <v>0</v>
      </c>
      <c r="J11" s="21">
        <f t="shared" si="1"/>
        <v>0</v>
      </c>
      <c r="K11" s="21">
        <f t="shared" si="1"/>
        <v>0.8895385257882648</v>
      </c>
      <c r="L11" s="20">
        <f t="shared" si="2"/>
        <v>0.8895385257882648</v>
      </c>
    </row>
    <row r="12" spans="1:12" ht="15" customHeight="1">
      <c r="A12" s="2" t="s">
        <v>15</v>
      </c>
      <c r="B12" s="2" t="s">
        <v>16</v>
      </c>
      <c r="C12" s="2"/>
      <c r="D12" s="18">
        <v>1422</v>
      </c>
      <c r="E12" s="18">
        <v>0</v>
      </c>
      <c r="F12" s="18">
        <v>1</v>
      </c>
      <c r="G12" s="18">
        <v>1340</v>
      </c>
      <c r="H12" s="18">
        <f t="shared" si="0"/>
        <v>1340</v>
      </c>
      <c r="I12" s="21">
        <f t="shared" si="1"/>
        <v>0</v>
      </c>
      <c r="J12" s="21">
        <f t="shared" si="1"/>
        <v>0.0007032348804500703</v>
      </c>
      <c r="K12" s="21">
        <f t="shared" si="1"/>
        <v>0.9423347398030942</v>
      </c>
      <c r="L12" s="20">
        <f t="shared" si="2"/>
        <v>0.9430379746835443</v>
      </c>
    </row>
    <row r="13" spans="1:12" ht="15" customHeight="1">
      <c r="A13" s="2" t="s">
        <v>17</v>
      </c>
      <c r="B13" s="2" t="s">
        <v>18</v>
      </c>
      <c r="C13" s="2"/>
      <c r="D13" s="18">
        <v>961</v>
      </c>
      <c r="E13" s="18">
        <v>0</v>
      </c>
      <c r="F13" s="18">
        <v>0</v>
      </c>
      <c r="G13" s="18">
        <v>687</v>
      </c>
      <c r="H13" s="18">
        <f t="shared" si="0"/>
        <v>687</v>
      </c>
      <c r="I13" s="21">
        <f t="shared" si="1"/>
        <v>0</v>
      </c>
      <c r="J13" s="21">
        <f t="shared" si="1"/>
        <v>0</v>
      </c>
      <c r="K13" s="21">
        <f t="shared" si="1"/>
        <v>0.7148803329864725</v>
      </c>
      <c r="L13" s="20">
        <f t="shared" si="2"/>
        <v>0.7148803329864725</v>
      </c>
    </row>
    <row r="14" spans="1:12" ht="15" customHeight="1">
      <c r="A14" s="2" t="s">
        <v>19</v>
      </c>
      <c r="B14" s="2" t="s">
        <v>20</v>
      </c>
      <c r="C14" s="2"/>
      <c r="D14" s="18">
        <v>5697</v>
      </c>
      <c r="E14" s="18">
        <v>0</v>
      </c>
      <c r="F14" s="18">
        <v>0</v>
      </c>
      <c r="G14" s="18">
        <v>3931</v>
      </c>
      <c r="H14" s="18">
        <f t="shared" si="0"/>
        <v>3931</v>
      </c>
      <c r="I14" s="21">
        <f t="shared" si="1"/>
        <v>0</v>
      </c>
      <c r="J14" s="21">
        <f t="shared" si="1"/>
        <v>0</v>
      </c>
      <c r="K14" s="21">
        <f t="shared" si="1"/>
        <v>0.6900122871686852</v>
      </c>
      <c r="L14" s="20">
        <f t="shared" si="2"/>
        <v>0.6900122871686852</v>
      </c>
    </row>
    <row r="15" spans="1:12" ht="15" customHeight="1">
      <c r="A15" s="2" t="s">
        <v>23</v>
      </c>
      <c r="B15" s="2" t="s">
        <v>24</v>
      </c>
      <c r="C15" s="2"/>
      <c r="D15" s="18">
        <v>2359</v>
      </c>
      <c r="E15" s="18">
        <v>0</v>
      </c>
      <c r="F15" s="18">
        <v>0</v>
      </c>
      <c r="G15" s="18">
        <v>1798</v>
      </c>
      <c r="H15" s="18">
        <f t="shared" si="0"/>
        <v>1798</v>
      </c>
      <c r="I15" s="21">
        <f t="shared" si="1"/>
        <v>0</v>
      </c>
      <c r="J15" s="21">
        <f t="shared" si="1"/>
        <v>0</v>
      </c>
      <c r="K15" s="21">
        <f t="shared" si="1"/>
        <v>0.7621873675286138</v>
      </c>
      <c r="L15" s="20">
        <f t="shared" si="2"/>
        <v>0.7621873675286138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53575</v>
      </c>
      <c r="E16" s="13">
        <f>SUM(E7:E15)</f>
        <v>0</v>
      </c>
      <c r="F16" s="13">
        <f>SUM(F7:F15)</f>
        <v>4</v>
      </c>
      <c r="G16" s="13">
        <f>SUM(G7:G15)</f>
        <v>40441</v>
      </c>
      <c r="H16" s="13">
        <f t="shared" si="0"/>
        <v>40441</v>
      </c>
      <c r="I16" s="14">
        <f>IF($D16&gt;0,E16/$D16,0)</f>
        <v>0</v>
      </c>
      <c r="J16" s="14">
        <f>IF($D16&gt;0,F16/$D16,0)</f>
        <v>7.466168922071862E-05</v>
      </c>
      <c r="K16" s="14">
        <f>IF($D16&gt;0,G16/$D16,0)</f>
        <v>0.7548483434437704</v>
      </c>
      <c r="L16" s="15">
        <f t="shared" si="2"/>
        <v>0.7549230051329912</v>
      </c>
    </row>
    <row r="17" spans="1:12" s="10" customFormat="1" ht="15" customHeight="1">
      <c r="A17" s="40" t="s">
        <v>51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2"/>
    </row>
    <row r="18" spans="1:12" ht="15" customHeight="1">
      <c r="A18" s="2" t="s">
        <v>21</v>
      </c>
      <c r="B18" s="2" t="s">
        <v>22</v>
      </c>
      <c r="C18" s="2"/>
      <c r="D18" s="18">
        <v>3961</v>
      </c>
      <c r="E18" s="18">
        <v>2275</v>
      </c>
      <c r="F18" s="18">
        <v>3</v>
      </c>
      <c r="G18" s="18">
        <v>1198</v>
      </c>
      <c r="H18" s="18">
        <f t="shared" si="0"/>
        <v>1198</v>
      </c>
      <c r="I18" s="21">
        <f aca="true" t="shared" si="3" ref="I18:K25">IF($D18&gt;0,E18/$D18,0)</f>
        <v>0.5743499116384752</v>
      </c>
      <c r="J18" s="21">
        <f t="shared" si="3"/>
        <v>0.0007573844988639232</v>
      </c>
      <c r="K18" s="21">
        <f t="shared" si="3"/>
        <v>0.3024488765463267</v>
      </c>
      <c r="L18" s="20">
        <f t="shared" si="2"/>
        <v>0.8775561726836658</v>
      </c>
    </row>
    <row r="19" spans="1:12" ht="15" customHeight="1">
      <c r="A19" s="2" t="s">
        <v>25</v>
      </c>
      <c r="B19" s="2" t="s">
        <v>26</v>
      </c>
      <c r="C19" s="2"/>
      <c r="D19" s="18">
        <v>30634</v>
      </c>
      <c r="E19" s="18">
        <v>10334</v>
      </c>
      <c r="F19" s="18">
        <v>344</v>
      </c>
      <c r="G19" s="18">
        <v>9175</v>
      </c>
      <c r="H19" s="18">
        <f t="shared" si="0"/>
        <v>9175</v>
      </c>
      <c r="I19" s="21">
        <f t="shared" si="3"/>
        <v>0.33733759874649083</v>
      </c>
      <c r="J19" s="21">
        <f t="shared" si="3"/>
        <v>0.011229353006463407</v>
      </c>
      <c r="K19" s="21">
        <f t="shared" si="3"/>
        <v>0.2995038192857609</v>
      </c>
      <c r="L19" s="20">
        <f t="shared" si="2"/>
        <v>0.6480707710387151</v>
      </c>
    </row>
    <row r="20" spans="1:12" ht="15" customHeight="1">
      <c r="A20" s="2" t="s">
        <v>27</v>
      </c>
      <c r="B20" s="2" t="s">
        <v>28</v>
      </c>
      <c r="C20" s="2"/>
      <c r="D20" s="18">
        <v>13101</v>
      </c>
      <c r="E20" s="18">
        <v>5423</v>
      </c>
      <c r="F20" s="18">
        <v>70</v>
      </c>
      <c r="G20" s="18">
        <v>2938</v>
      </c>
      <c r="H20" s="18">
        <f t="shared" si="0"/>
        <v>2938</v>
      </c>
      <c r="I20" s="21">
        <f t="shared" si="3"/>
        <v>0.4139378673383711</v>
      </c>
      <c r="J20" s="21">
        <f t="shared" si="3"/>
        <v>0.005343103579879399</v>
      </c>
      <c r="K20" s="21">
        <f t="shared" si="3"/>
        <v>0.22425769025265246</v>
      </c>
      <c r="L20" s="20">
        <f t="shared" si="2"/>
        <v>0.643538661170903</v>
      </c>
    </row>
    <row r="21" spans="1:12" ht="15" customHeight="1">
      <c r="A21" s="2" t="s">
        <v>29</v>
      </c>
      <c r="B21" s="2" t="s">
        <v>30</v>
      </c>
      <c r="C21" s="2"/>
      <c r="D21" s="18">
        <v>37</v>
      </c>
      <c r="E21" s="18">
        <v>16</v>
      </c>
      <c r="F21" s="18">
        <v>0</v>
      </c>
      <c r="G21" s="18">
        <v>7</v>
      </c>
      <c r="H21" s="18">
        <f t="shared" si="0"/>
        <v>7</v>
      </c>
      <c r="I21" s="21">
        <f t="shared" si="3"/>
        <v>0.43243243243243246</v>
      </c>
      <c r="J21" s="21">
        <f t="shared" si="3"/>
        <v>0</v>
      </c>
      <c r="K21" s="21">
        <f t="shared" si="3"/>
        <v>0.1891891891891892</v>
      </c>
      <c r="L21" s="20">
        <f t="shared" si="2"/>
        <v>0.6216216216216217</v>
      </c>
    </row>
    <row r="22" spans="1:12" ht="15" customHeight="1">
      <c r="A22" s="2" t="s">
        <v>31</v>
      </c>
      <c r="B22" s="2" t="s">
        <v>32</v>
      </c>
      <c r="C22" s="2"/>
      <c r="D22" s="18">
        <v>169</v>
      </c>
      <c r="E22" s="18">
        <v>68</v>
      </c>
      <c r="F22" s="18">
        <v>0</v>
      </c>
      <c r="G22" s="18">
        <v>32</v>
      </c>
      <c r="H22" s="18">
        <f t="shared" si="0"/>
        <v>32</v>
      </c>
      <c r="I22" s="21">
        <f t="shared" si="3"/>
        <v>0.40236686390532544</v>
      </c>
      <c r="J22" s="21">
        <f t="shared" si="3"/>
        <v>0</v>
      </c>
      <c r="K22" s="21">
        <f t="shared" si="3"/>
        <v>0.1893491124260355</v>
      </c>
      <c r="L22" s="20">
        <f t="shared" si="2"/>
        <v>0.591715976331361</v>
      </c>
    </row>
    <row r="23" spans="1:12" ht="15" customHeight="1">
      <c r="A23" s="2" t="s">
        <v>33</v>
      </c>
      <c r="B23" s="2" t="s">
        <v>34</v>
      </c>
      <c r="C23" s="2"/>
      <c r="D23" s="18">
        <v>1034</v>
      </c>
      <c r="E23" s="18">
        <v>140</v>
      </c>
      <c r="F23" s="18"/>
      <c r="G23" s="18">
        <v>7</v>
      </c>
      <c r="H23" s="18">
        <f t="shared" si="0"/>
        <v>7</v>
      </c>
      <c r="I23" s="21">
        <f t="shared" si="3"/>
        <v>0.13539651837524178</v>
      </c>
      <c r="J23" s="21">
        <f t="shared" si="3"/>
        <v>0</v>
      </c>
      <c r="K23" s="21">
        <f t="shared" si="3"/>
        <v>0.006769825918762089</v>
      </c>
      <c r="L23" s="20">
        <f t="shared" si="2"/>
        <v>0.14216634429400388</v>
      </c>
    </row>
    <row r="24" spans="1:12" ht="15" customHeight="1">
      <c r="A24" s="2" t="s">
        <v>35</v>
      </c>
      <c r="B24" s="2" t="s">
        <v>36</v>
      </c>
      <c r="C24" s="2"/>
      <c r="D24" s="18">
        <v>12807</v>
      </c>
      <c r="E24" s="18">
        <v>6154</v>
      </c>
      <c r="F24" s="18">
        <v>448</v>
      </c>
      <c r="G24" s="18">
        <v>2557</v>
      </c>
      <c r="H24" s="18">
        <f t="shared" si="0"/>
        <v>2557</v>
      </c>
      <c r="I24" s="21">
        <f t="shared" si="3"/>
        <v>0.4805184664636527</v>
      </c>
      <c r="J24" s="21">
        <f t="shared" si="3"/>
        <v>0.034980869836807996</v>
      </c>
      <c r="K24" s="21">
        <f t="shared" si="3"/>
        <v>0.19965643788553136</v>
      </c>
      <c r="L24" s="20">
        <f t="shared" si="2"/>
        <v>0.7151557741859921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61743</v>
      </c>
      <c r="E25" s="22">
        <f>SUM(E18:E24)</f>
        <v>24410</v>
      </c>
      <c r="F25" s="22">
        <f>SUM(F18:F24)</f>
        <v>865</v>
      </c>
      <c r="G25" s="22">
        <f>SUM(G18:G24)</f>
        <v>15914</v>
      </c>
      <c r="H25" s="22">
        <f>SUM(E25:G25)</f>
        <v>41189</v>
      </c>
      <c r="I25" s="23">
        <f>IF($D25&gt;0,E25/$D25,0)</f>
        <v>0.3953484605542329</v>
      </c>
      <c r="J25" s="23">
        <f t="shared" si="3"/>
        <v>0.014009685308456019</v>
      </c>
      <c r="K25" s="23">
        <f t="shared" si="3"/>
        <v>0.25774581733961743</v>
      </c>
      <c r="L25" s="23">
        <f>IF(G25&gt;0,H25/$D25,0)</f>
        <v>0.6671039632023064</v>
      </c>
    </row>
    <row r="26" spans="1:12" ht="15" customHeight="1">
      <c r="A26" s="37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9"/>
    </row>
    <row r="27" spans="1:12" ht="15" customHeight="1">
      <c r="A27" s="24" t="s">
        <v>37</v>
      </c>
      <c r="B27" s="24" t="s">
        <v>38</v>
      </c>
      <c r="C27" s="24"/>
      <c r="D27" s="9">
        <v>10179</v>
      </c>
      <c r="E27" s="9">
        <v>1113</v>
      </c>
      <c r="F27" s="9">
        <v>3063</v>
      </c>
      <c r="G27" s="9">
        <v>417</v>
      </c>
      <c r="H27" s="9">
        <f>SUM(E27:G27)</f>
        <v>4593</v>
      </c>
      <c r="I27" s="25">
        <f>IF($D27&gt;0,E27/$D27,0)</f>
        <v>0.10934276451517831</v>
      </c>
      <c r="J27" s="25">
        <f>IF($D27&gt;0,F27/$D27,0)</f>
        <v>0.30091364574123197</v>
      </c>
      <c r="K27" s="25">
        <f>IF($D27&gt;0,G27/$D27,0)</f>
        <v>0.04096669613910993</v>
      </c>
      <c r="L27" s="25">
        <f>IF($D27&gt;0,H27/$D27,0)</f>
        <v>0.4512231063955202</v>
      </c>
    </row>
    <row r="28" spans="1:12" ht="15" customHeight="1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</row>
    <row r="29" spans="1:12" s="10" customFormat="1" ht="15" customHeight="1">
      <c r="A29" s="34" t="s">
        <v>49</v>
      </c>
      <c r="B29" s="35"/>
      <c r="C29" s="36"/>
      <c r="D29" s="11">
        <f>D16+D25+D27</f>
        <v>125497</v>
      </c>
      <c r="E29" s="11">
        <f>E16+E25+E27</f>
        <v>25523</v>
      </c>
      <c r="F29" s="11">
        <f>F16+F25+F27</f>
        <v>3932</v>
      </c>
      <c r="G29" s="11">
        <f>G16+G25+G27</f>
        <v>56772</v>
      </c>
      <c r="H29" s="11">
        <f>SUM(E29:G29)</f>
        <v>86227</v>
      </c>
      <c r="I29" s="26">
        <f>IF($D29&gt;0,E29/$D29,0)</f>
        <v>0.2033753794911432</v>
      </c>
      <c r="J29" s="26">
        <f>IF($D29&gt;0,F29/$D29,0)</f>
        <v>0.031331426249233046</v>
      </c>
      <c r="K29" s="26">
        <f>IF($D29&gt;0,G29/$D29,0)</f>
        <v>0.4523773476656813</v>
      </c>
      <c r="L29" s="26">
        <f>IF($D29&gt;0,H29/$D29,0)</f>
        <v>0.6870841534060576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10">
    <mergeCell ref="A29:C29"/>
    <mergeCell ref="A1:L1"/>
    <mergeCell ref="A2:L2"/>
    <mergeCell ref="A3:L3"/>
    <mergeCell ref="A4:L4"/>
    <mergeCell ref="B6:C6"/>
    <mergeCell ref="B7:C7"/>
    <mergeCell ref="A28:L28"/>
    <mergeCell ref="A17:L17"/>
    <mergeCell ref="A26:L26"/>
  </mergeCells>
  <printOptions/>
  <pageMargins left="0.25" right="0.25" top="0.5" bottom="0.5" header="0.5" footer="0.5"/>
  <pageSetup horizontalDpi="300" verticalDpi="3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G15" sqref="G15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2.00390625" style="0" customWidth="1"/>
    <col min="10" max="11" width="11.421875" style="0" customWidth="1"/>
    <col min="12" max="12" width="13.28125" style="0" customWidth="1"/>
  </cols>
  <sheetData>
    <row r="1" spans="1:12" ht="15" customHeight="1">
      <c r="A1" s="29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15" customHeight="1">
      <c r="A2" s="31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15" customHeight="1">
      <c r="A3" s="32" t="str">
        <f>"Document Source Statistics March "&amp;yr</f>
        <v>Document Source Statistics March 2019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0"/>
    </row>
    <row r="4" spans="1:12" ht="15" customHeight="1">
      <c r="A4" s="29" t="s">
        <v>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30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33" t="s">
        <v>4</v>
      </c>
      <c r="C6" s="33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43" t="s">
        <v>6</v>
      </c>
      <c r="C7" s="43"/>
      <c r="D7" s="18">
        <v>76</v>
      </c>
      <c r="E7" s="18">
        <v>0</v>
      </c>
      <c r="F7" s="18">
        <v>0</v>
      </c>
      <c r="G7" s="18">
        <v>48</v>
      </c>
      <c r="H7" s="18">
        <f aca="true" t="shared" si="0" ref="H7:H24">SUM(G7)</f>
        <v>48</v>
      </c>
      <c r="I7" s="21">
        <f>IF($D7&gt;0,E7/$D7,0)</f>
        <v>0</v>
      </c>
      <c r="J7" s="21">
        <f>IF($D7&gt;0,F7/$D7,0)</f>
        <v>0</v>
      </c>
      <c r="K7" s="21">
        <f>IF($D7&gt;0,G7/$D7,0)</f>
        <v>0.631578947368421</v>
      </c>
      <c r="L7" s="20">
        <f>SUM(I7:K7)</f>
        <v>0.631578947368421</v>
      </c>
    </row>
    <row r="8" spans="1:12" ht="15" customHeight="1">
      <c r="A8" s="2" t="s">
        <v>7</v>
      </c>
      <c r="B8" s="2" t="s">
        <v>8</v>
      </c>
      <c r="C8" s="2"/>
      <c r="D8" s="18">
        <v>16776</v>
      </c>
      <c r="E8" s="18">
        <v>0</v>
      </c>
      <c r="F8" s="18">
        <v>0</v>
      </c>
      <c r="G8" s="18">
        <v>14760</v>
      </c>
      <c r="H8" s="18">
        <f t="shared" si="0"/>
        <v>14760</v>
      </c>
      <c r="I8" s="21">
        <f aca="true" t="shared" si="1" ref="I8:K15">IF($D8&gt;0,E8/$D8,0)</f>
        <v>0</v>
      </c>
      <c r="J8" s="21">
        <f t="shared" si="1"/>
        <v>0</v>
      </c>
      <c r="K8" s="21">
        <f t="shared" si="1"/>
        <v>0.8798283261802575</v>
      </c>
      <c r="L8" s="20">
        <f aca="true" t="shared" si="2" ref="L8:L24">SUM(I8:K8)</f>
        <v>0.8798283261802575</v>
      </c>
    </row>
    <row r="9" spans="1:12" ht="15" customHeight="1">
      <c r="A9" s="2" t="s">
        <v>9</v>
      </c>
      <c r="B9" s="2" t="s">
        <v>10</v>
      </c>
      <c r="C9" s="2"/>
      <c r="D9" s="18">
        <v>7001</v>
      </c>
      <c r="E9" s="18">
        <v>0</v>
      </c>
      <c r="F9" s="18">
        <v>0</v>
      </c>
      <c r="G9" s="18">
        <v>6440</v>
      </c>
      <c r="H9" s="18">
        <f t="shared" si="0"/>
        <v>6440</v>
      </c>
      <c r="I9" s="21">
        <f t="shared" si="1"/>
        <v>0</v>
      </c>
      <c r="J9" s="21">
        <f t="shared" si="1"/>
        <v>0</v>
      </c>
      <c r="K9" s="21">
        <f t="shared" si="1"/>
        <v>0.9198685902013998</v>
      </c>
      <c r="L9" s="20">
        <f t="shared" si="2"/>
        <v>0.9198685902013998</v>
      </c>
    </row>
    <row r="10" spans="1:12" ht="15" customHeight="1">
      <c r="A10" s="2" t="s">
        <v>11</v>
      </c>
      <c r="B10" s="2" t="s">
        <v>12</v>
      </c>
      <c r="C10" s="2"/>
      <c r="D10" s="18">
        <v>14572</v>
      </c>
      <c r="E10" s="18">
        <v>0</v>
      </c>
      <c r="F10" s="18">
        <v>0</v>
      </c>
      <c r="G10" s="18">
        <v>7847</v>
      </c>
      <c r="H10" s="18">
        <f t="shared" si="0"/>
        <v>7847</v>
      </c>
      <c r="I10" s="21">
        <f t="shared" si="1"/>
        <v>0</v>
      </c>
      <c r="J10" s="21">
        <f t="shared" si="1"/>
        <v>0</v>
      </c>
      <c r="K10" s="21">
        <f t="shared" si="1"/>
        <v>0.5384984902552841</v>
      </c>
      <c r="L10" s="20">
        <f t="shared" si="2"/>
        <v>0.5384984902552841</v>
      </c>
    </row>
    <row r="11" spans="1:12" ht="15" customHeight="1">
      <c r="A11" s="2" t="s">
        <v>13</v>
      </c>
      <c r="B11" s="2" t="s">
        <v>14</v>
      </c>
      <c r="C11" s="2"/>
      <c r="D11" s="18">
        <v>5234</v>
      </c>
      <c r="E11" s="18">
        <v>0</v>
      </c>
      <c r="F11" s="18">
        <v>0</v>
      </c>
      <c r="G11" s="18">
        <v>4539</v>
      </c>
      <c r="H11" s="18">
        <f t="shared" si="0"/>
        <v>4539</v>
      </c>
      <c r="I11" s="21">
        <f t="shared" si="1"/>
        <v>0</v>
      </c>
      <c r="J11" s="21">
        <f t="shared" si="1"/>
        <v>0</v>
      </c>
      <c r="K11" s="21">
        <f t="shared" si="1"/>
        <v>0.8672143675964845</v>
      </c>
      <c r="L11" s="20">
        <f t="shared" si="2"/>
        <v>0.8672143675964845</v>
      </c>
    </row>
    <row r="12" spans="1:12" ht="15" customHeight="1">
      <c r="A12" s="2" t="s">
        <v>15</v>
      </c>
      <c r="B12" s="2" t="s">
        <v>16</v>
      </c>
      <c r="C12" s="2"/>
      <c r="D12" s="18">
        <v>1513</v>
      </c>
      <c r="E12" s="18">
        <v>0</v>
      </c>
      <c r="F12" s="18">
        <v>0</v>
      </c>
      <c r="G12" s="18">
        <v>1444</v>
      </c>
      <c r="H12" s="18">
        <f t="shared" si="0"/>
        <v>1444</v>
      </c>
      <c r="I12" s="21">
        <f t="shared" si="1"/>
        <v>0</v>
      </c>
      <c r="J12" s="21">
        <f t="shared" si="1"/>
        <v>0</v>
      </c>
      <c r="K12" s="21">
        <f t="shared" si="1"/>
        <v>0.9543952412425645</v>
      </c>
      <c r="L12" s="20">
        <f t="shared" si="2"/>
        <v>0.9543952412425645</v>
      </c>
    </row>
    <row r="13" spans="1:12" ht="15" customHeight="1">
      <c r="A13" s="2" t="s">
        <v>17</v>
      </c>
      <c r="B13" s="2" t="s">
        <v>18</v>
      </c>
      <c r="C13" s="2"/>
      <c r="D13" s="18">
        <v>961</v>
      </c>
      <c r="E13" s="18">
        <v>0</v>
      </c>
      <c r="F13" s="18">
        <v>0</v>
      </c>
      <c r="G13" s="18">
        <v>696</v>
      </c>
      <c r="H13" s="18">
        <f t="shared" si="0"/>
        <v>696</v>
      </c>
      <c r="I13" s="21">
        <f t="shared" si="1"/>
        <v>0</v>
      </c>
      <c r="J13" s="21">
        <f t="shared" si="1"/>
        <v>0</v>
      </c>
      <c r="K13" s="21">
        <f t="shared" si="1"/>
        <v>0.7242455775234131</v>
      </c>
      <c r="L13" s="20">
        <f t="shared" si="2"/>
        <v>0.7242455775234131</v>
      </c>
    </row>
    <row r="14" spans="1:12" ht="15" customHeight="1">
      <c r="A14" s="2" t="s">
        <v>19</v>
      </c>
      <c r="B14" s="2" t="s">
        <v>20</v>
      </c>
      <c r="C14" s="2"/>
      <c r="D14" s="18">
        <v>5566</v>
      </c>
      <c r="E14" s="18">
        <v>0</v>
      </c>
      <c r="F14" s="18">
        <v>0</v>
      </c>
      <c r="G14" s="18">
        <v>4034</v>
      </c>
      <c r="H14" s="18">
        <f t="shared" si="0"/>
        <v>4034</v>
      </c>
      <c r="I14" s="21">
        <f t="shared" si="1"/>
        <v>0</v>
      </c>
      <c r="J14" s="21">
        <f t="shared" si="1"/>
        <v>0</v>
      </c>
      <c r="K14" s="21">
        <f t="shared" si="1"/>
        <v>0.7247574559827524</v>
      </c>
      <c r="L14" s="20">
        <f t="shared" si="2"/>
        <v>0.7247574559827524</v>
      </c>
    </row>
    <row r="15" spans="1:12" ht="15" customHeight="1">
      <c r="A15" s="2" t="s">
        <v>23</v>
      </c>
      <c r="B15" s="2" t="s">
        <v>24</v>
      </c>
      <c r="C15" s="2"/>
      <c r="D15" s="18">
        <v>2158</v>
      </c>
      <c r="E15" s="18"/>
      <c r="F15" s="18">
        <v>0</v>
      </c>
      <c r="G15" s="18">
        <v>1660</v>
      </c>
      <c r="H15" s="18">
        <f t="shared" si="0"/>
        <v>1660</v>
      </c>
      <c r="I15" s="21">
        <f t="shared" si="1"/>
        <v>0</v>
      </c>
      <c r="J15" s="21">
        <f t="shared" si="1"/>
        <v>0</v>
      </c>
      <c r="K15" s="21">
        <f t="shared" si="1"/>
        <v>0.7692307692307693</v>
      </c>
      <c r="L15" s="20">
        <f t="shared" si="2"/>
        <v>0.7692307692307693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53857</v>
      </c>
      <c r="E16" s="13">
        <f>SUM(E7:E15)</f>
        <v>0</v>
      </c>
      <c r="F16" s="13">
        <f>SUM(F7:F15)</f>
        <v>0</v>
      </c>
      <c r="G16" s="13">
        <f>SUM(G7:G15)</f>
        <v>41468</v>
      </c>
      <c r="H16" s="13">
        <f t="shared" si="0"/>
        <v>41468</v>
      </c>
      <c r="I16" s="14">
        <f>IF($D16&gt;0,E16/$D16,0)</f>
        <v>0</v>
      </c>
      <c r="J16" s="14">
        <f>IF($D16&gt;0,F16/$D16,0)</f>
        <v>0</v>
      </c>
      <c r="K16" s="14">
        <f>IF($D16&gt;0,G16/$D16,0)</f>
        <v>0.769964907068719</v>
      </c>
      <c r="L16" s="15">
        <f t="shared" si="2"/>
        <v>0.769964907068719</v>
      </c>
    </row>
    <row r="17" spans="1:12" s="10" customFormat="1" ht="15" customHeight="1">
      <c r="A17" s="40" t="s">
        <v>51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2"/>
    </row>
    <row r="18" spans="1:12" ht="15" customHeight="1">
      <c r="A18" s="2" t="s">
        <v>21</v>
      </c>
      <c r="B18" s="2" t="s">
        <v>22</v>
      </c>
      <c r="C18" s="2"/>
      <c r="D18" s="18">
        <v>3597</v>
      </c>
      <c r="E18" s="18">
        <v>1889</v>
      </c>
      <c r="F18" s="18">
        <v>1</v>
      </c>
      <c r="G18" s="18">
        <v>1063</v>
      </c>
      <c r="H18" s="18">
        <f t="shared" si="0"/>
        <v>1063</v>
      </c>
      <c r="I18" s="21">
        <f aca="true" t="shared" si="3" ref="I18:K25">IF($D18&gt;0,E18/$D18,0)</f>
        <v>0.5251598554350848</v>
      </c>
      <c r="J18" s="21">
        <f t="shared" si="3"/>
        <v>0.00027800945232137893</v>
      </c>
      <c r="K18" s="21">
        <f t="shared" si="3"/>
        <v>0.2955240478176258</v>
      </c>
      <c r="L18" s="20">
        <f t="shared" si="2"/>
        <v>0.820961912705032</v>
      </c>
    </row>
    <row r="19" spans="1:12" ht="15" customHeight="1">
      <c r="A19" s="2" t="s">
        <v>25</v>
      </c>
      <c r="B19" s="2" t="s">
        <v>26</v>
      </c>
      <c r="C19" s="2"/>
      <c r="D19" s="18">
        <v>32287</v>
      </c>
      <c r="E19" s="18">
        <v>10308</v>
      </c>
      <c r="F19" s="18">
        <v>394</v>
      </c>
      <c r="G19" s="18">
        <v>9828</v>
      </c>
      <c r="H19" s="18">
        <f t="shared" si="0"/>
        <v>9828</v>
      </c>
      <c r="I19" s="21">
        <f t="shared" si="3"/>
        <v>0.3192616223247747</v>
      </c>
      <c r="J19" s="21">
        <f t="shared" si="3"/>
        <v>0.012203053860686965</v>
      </c>
      <c r="K19" s="21">
        <f t="shared" si="3"/>
        <v>0.3043949577229225</v>
      </c>
      <c r="L19" s="20">
        <f t="shared" si="2"/>
        <v>0.6358596339083842</v>
      </c>
    </row>
    <row r="20" spans="1:12" ht="15" customHeight="1">
      <c r="A20" s="2" t="s">
        <v>27</v>
      </c>
      <c r="B20" s="2" t="s">
        <v>28</v>
      </c>
      <c r="C20" s="2"/>
      <c r="D20" s="18">
        <v>13187</v>
      </c>
      <c r="E20" s="18">
        <v>5319</v>
      </c>
      <c r="F20" s="18">
        <v>53</v>
      </c>
      <c r="G20" s="18">
        <v>3011</v>
      </c>
      <c r="H20" s="18">
        <f t="shared" si="0"/>
        <v>3011</v>
      </c>
      <c r="I20" s="21">
        <f t="shared" si="3"/>
        <v>0.40335178584970044</v>
      </c>
      <c r="J20" s="21">
        <f t="shared" si="3"/>
        <v>0.004019109729278835</v>
      </c>
      <c r="K20" s="21">
        <f t="shared" si="3"/>
        <v>0.22833093197846363</v>
      </c>
      <c r="L20" s="20">
        <f t="shared" si="2"/>
        <v>0.6357018275574429</v>
      </c>
    </row>
    <row r="21" spans="1:12" ht="15" customHeight="1">
      <c r="A21" s="2" t="s">
        <v>29</v>
      </c>
      <c r="B21" s="2" t="s">
        <v>30</v>
      </c>
      <c r="C21" s="2"/>
      <c r="D21" s="18">
        <v>41</v>
      </c>
      <c r="E21" s="18">
        <v>10</v>
      </c>
      <c r="F21" s="18">
        <v>0</v>
      </c>
      <c r="G21" s="18">
        <v>8</v>
      </c>
      <c r="H21" s="18">
        <f t="shared" si="0"/>
        <v>8</v>
      </c>
      <c r="I21" s="21">
        <f t="shared" si="3"/>
        <v>0.24390243902439024</v>
      </c>
      <c r="J21" s="21">
        <f t="shared" si="3"/>
        <v>0</v>
      </c>
      <c r="K21" s="21">
        <f t="shared" si="3"/>
        <v>0.1951219512195122</v>
      </c>
      <c r="L21" s="20">
        <f t="shared" si="2"/>
        <v>0.43902439024390244</v>
      </c>
    </row>
    <row r="22" spans="1:12" ht="15" customHeight="1">
      <c r="A22" s="2" t="s">
        <v>31</v>
      </c>
      <c r="B22" s="2" t="s">
        <v>32</v>
      </c>
      <c r="C22" s="2"/>
      <c r="D22" s="18">
        <v>183</v>
      </c>
      <c r="E22" s="18">
        <v>68</v>
      </c>
      <c r="F22" s="18">
        <v>0</v>
      </c>
      <c r="G22" s="18">
        <v>38</v>
      </c>
      <c r="H22" s="18">
        <f t="shared" si="0"/>
        <v>38</v>
      </c>
      <c r="I22" s="21">
        <f t="shared" si="3"/>
        <v>0.37158469945355194</v>
      </c>
      <c r="J22" s="21">
        <f t="shared" si="3"/>
        <v>0</v>
      </c>
      <c r="K22" s="21">
        <f t="shared" si="3"/>
        <v>0.20765027322404372</v>
      </c>
      <c r="L22" s="20">
        <f t="shared" si="2"/>
        <v>0.5792349726775956</v>
      </c>
    </row>
    <row r="23" spans="1:12" ht="15" customHeight="1">
      <c r="A23" s="2" t="s">
        <v>33</v>
      </c>
      <c r="B23" s="2" t="s">
        <v>34</v>
      </c>
      <c r="C23" s="2"/>
      <c r="D23" s="18">
        <v>888</v>
      </c>
      <c r="E23" s="18">
        <v>50</v>
      </c>
      <c r="F23" s="18">
        <v>0</v>
      </c>
      <c r="G23" s="18">
        <v>5</v>
      </c>
      <c r="H23" s="18">
        <f t="shared" si="0"/>
        <v>5</v>
      </c>
      <c r="I23" s="21">
        <f t="shared" si="3"/>
        <v>0.05630630630630631</v>
      </c>
      <c r="J23" s="21">
        <f t="shared" si="3"/>
        <v>0</v>
      </c>
      <c r="K23" s="21">
        <f t="shared" si="3"/>
        <v>0.00563063063063063</v>
      </c>
      <c r="L23" s="20">
        <f t="shared" si="2"/>
        <v>0.061936936936936936</v>
      </c>
    </row>
    <row r="24" spans="1:12" ht="15" customHeight="1">
      <c r="A24" s="2" t="s">
        <v>35</v>
      </c>
      <c r="B24" s="2" t="s">
        <v>36</v>
      </c>
      <c r="C24" s="2"/>
      <c r="D24" s="18">
        <v>13043</v>
      </c>
      <c r="E24" s="18">
        <v>6164</v>
      </c>
      <c r="F24" s="18">
        <v>415</v>
      </c>
      <c r="G24" s="18">
        <v>2765</v>
      </c>
      <c r="H24" s="18">
        <f t="shared" si="0"/>
        <v>2765</v>
      </c>
      <c r="I24" s="21">
        <f t="shared" si="3"/>
        <v>0.4725906616575941</v>
      </c>
      <c r="J24" s="21">
        <f t="shared" si="3"/>
        <v>0.031817833320555086</v>
      </c>
      <c r="K24" s="21">
        <f t="shared" si="3"/>
        <v>0.2119911063405658</v>
      </c>
      <c r="L24" s="20">
        <f t="shared" si="2"/>
        <v>0.716399601318715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63226</v>
      </c>
      <c r="E25" s="22">
        <f>SUM(E18:E24)</f>
        <v>23808</v>
      </c>
      <c r="F25" s="22">
        <f>SUM(F18:F24)</f>
        <v>863</v>
      </c>
      <c r="G25" s="22">
        <f>SUM(G18:G24)</f>
        <v>16718</v>
      </c>
      <c r="H25" s="22">
        <f>SUM(E25:G25)</f>
        <v>41389</v>
      </c>
      <c r="I25" s="23">
        <f>IF($D25&gt;0,E25/$D25,0)</f>
        <v>0.3765539493246449</v>
      </c>
      <c r="J25" s="23">
        <f t="shared" si="3"/>
        <v>0.013649448011893842</v>
      </c>
      <c r="K25" s="23">
        <f t="shared" si="3"/>
        <v>0.2644165375003954</v>
      </c>
      <c r="L25" s="23">
        <f>IF(G25&gt;0,H25/$D25,0)</f>
        <v>0.6546199348369341</v>
      </c>
    </row>
    <row r="26" spans="1:12" ht="15" customHeight="1">
      <c r="A26" s="37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9"/>
    </row>
    <row r="27" spans="1:12" ht="15" customHeight="1">
      <c r="A27" s="24" t="s">
        <v>37</v>
      </c>
      <c r="B27" s="24" t="s">
        <v>38</v>
      </c>
      <c r="C27" s="24"/>
      <c r="D27" s="9">
        <v>11885</v>
      </c>
      <c r="E27" s="9">
        <v>1240</v>
      </c>
      <c r="F27" s="9">
        <v>3655</v>
      </c>
      <c r="G27" s="9">
        <v>415</v>
      </c>
      <c r="H27" s="9">
        <f>SUM(E27:G27)</f>
        <v>5310</v>
      </c>
      <c r="I27" s="25">
        <f>IF($D27&gt;0,E27/$D27,0)</f>
        <v>0.10433319310054691</v>
      </c>
      <c r="J27" s="25">
        <f>IF($D27&gt;0,F27/$D27,0)</f>
        <v>0.30753050063104753</v>
      </c>
      <c r="K27" s="25">
        <f>IF($D27&gt;0,G27/$D27,0)</f>
        <v>0.034917963819941104</v>
      </c>
      <c r="L27" s="25">
        <f>IF($D27&gt;0,H27/$D27,0)</f>
        <v>0.44678165755153554</v>
      </c>
    </row>
    <row r="28" spans="1:12" ht="15" customHeight="1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</row>
    <row r="29" spans="1:12" s="10" customFormat="1" ht="15" customHeight="1">
      <c r="A29" s="34" t="s">
        <v>49</v>
      </c>
      <c r="B29" s="35"/>
      <c r="C29" s="36"/>
      <c r="D29" s="11">
        <f>D16+D25+D27</f>
        <v>128968</v>
      </c>
      <c r="E29" s="11">
        <f>E16+E25+E27</f>
        <v>25048</v>
      </c>
      <c r="F29" s="11">
        <f>F16+F25+F27</f>
        <v>4518</v>
      </c>
      <c r="G29" s="11">
        <f>G16+G25+G27</f>
        <v>58601</v>
      </c>
      <c r="H29" s="11">
        <f>SUM(E29:G29)</f>
        <v>88167</v>
      </c>
      <c r="I29" s="26">
        <f>IF($D29&gt;0,E29/$D29,0)</f>
        <v>0.19421872092301967</v>
      </c>
      <c r="J29" s="26">
        <f>IF($D29&gt;0,F29/$D29,0)</f>
        <v>0.035031945909062716</v>
      </c>
      <c r="K29" s="26">
        <f>IF($D29&gt;0,G29/$D29,0)</f>
        <v>0.4543840332485578</v>
      </c>
      <c r="L29" s="26">
        <f>IF($D29&gt;0,H29/$D29,0)</f>
        <v>0.6836347000806402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10">
    <mergeCell ref="B7:C7"/>
    <mergeCell ref="A28:L28"/>
    <mergeCell ref="A29:C29"/>
    <mergeCell ref="A17:L17"/>
    <mergeCell ref="A26:L26"/>
    <mergeCell ref="A1:L1"/>
    <mergeCell ref="A2:L2"/>
    <mergeCell ref="A3:L3"/>
    <mergeCell ref="A4:L4"/>
    <mergeCell ref="B6:C6"/>
  </mergeCells>
  <printOptions/>
  <pageMargins left="0.25" right="0.25" top="1" bottom="1" header="0.5" footer="0.5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28" sqref="A28:L28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2.00390625" style="0" customWidth="1"/>
    <col min="10" max="11" width="11.421875" style="0" customWidth="1"/>
    <col min="12" max="12" width="13.28125" style="0" customWidth="1"/>
  </cols>
  <sheetData>
    <row r="1" spans="1:12" ht="15" customHeight="1">
      <c r="A1" s="29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15" customHeight="1">
      <c r="A2" s="31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15" customHeight="1">
      <c r="A3" s="32" t="str">
        <f>"Document Source Statistics April "&amp;yr</f>
        <v>Document Source Statistics April 2019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0"/>
    </row>
    <row r="4" spans="1:12" ht="15" customHeight="1">
      <c r="A4" s="29" t="s">
        <v>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30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33" t="s">
        <v>4</v>
      </c>
      <c r="C6" s="33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43" t="s">
        <v>6</v>
      </c>
      <c r="C7" s="43"/>
      <c r="D7" s="18">
        <v>75</v>
      </c>
      <c r="E7" s="18">
        <v>0</v>
      </c>
      <c r="F7" s="18">
        <v>0</v>
      </c>
      <c r="G7" s="18">
        <v>64</v>
      </c>
      <c r="H7" s="18">
        <f aca="true" t="shared" si="0" ref="H7:H24">SUM(G7)</f>
        <v>64</v>
      </c>
      <c r="I7" s="21">
        <f>IF($D7&gt;0,E7/$D7,0)</f>
        <v>0</v>
      </c>
      <c r="J7" s="21">
        <f>IF($D7&gt;0,F7/$D7,0)</f>
        <v>0</v>
      </c>
      <c r="K7" s="21">
        <f>IF($D7&gt;0,G7/$D7,0)</f>
        <v>0.8533333333333334</v>
      </c>
      <c r="L7" s="20">
        <f>SUM(I7:K7)</f>
        <v>0.8533333333333334</v>
      </c>
    </row>
    <row r="8" spans="1:12" ht="15" customHeight="1">
      <c r="A8" s="2" t="s">
        <v>7</v>
      </c>
      <c r="B8" s="2" t="s">
        <v>8</v>
      </c>
      <c r="C8" s="2"/>
      <c r="D8" s="18">
        <v>18618</v>
      </c>
      <c r="E8" s="18">
        <v>0</v>
      </c>
      <c r="F8" s="18">
        <v>0</v>
      </c>
      <c r="G8" s="18">
        <v>15709</v>
      </c>
      <c r="H8" s="18">
        <f t="shared" si="0"/>
        <v>15709</v>
      </c>
      <c r="I8" s="21">
        <f aca="true" t="shared" si="1" ref="I8:K15">IF($D8&gt;0,E8/$D8,0)</f>
        <v>0</v>
      </c>
      <c r="J8" s="21">
        <f t="shared" si="1"/>
        <v>0</v>
      </c>
      <c r="K8" s="21">
        <f t="shared" si="1"/>
        <v>0.8437533569663767</v>
      </c>
      <c r="L8" s="20">
        <f aca="true" t="shared" si="2" ref="L8:L24">SUM(I8:K8)</f>
        <v>0.8437533569663767</v>
      </c>
    </row>
    <row r="9" spans="1:12" ht="15" customHeight="1">
      <c r="A9" s="2" t="s">
        <v>9</v>
      </c>
      <c r="B9" s="2" t="s">
        <v>10</v>
      </c>
      <c r="C9" s="2"/>
      <c r="D9" s="18">
        <v>6390</v>
      </c>
      <c r="E9" s="18">
        <v>0</v>
      </c>
      <c r="F9" s="18">
        <v>0</v>
      </c>
      <c r="G9" s="18">
        <v>5881</v>
      </c>
      <c r="H9" s="18">
        <f t="shared" si="0"/>
        <v>5881</v>
      </c>
      <c r="I9" s="21">
        <f t="shared" si="1"/>
        <v>0</v>
      </c>
      <c r="J9" s="21">
        <f t="shared" si="1"/>
        <v>0</v>
      </c>
      <c r="K9" s="21">
        <f t="shared" si="1"/>
        <v>0.9203442879499217</v>
      </c>
      <c r="L9" s="20">
        <f t="shared" si="2"/>
        <v>0.9203442879499217</v>
      </c>
    </row>
    <row r="10" spans="1:12" ht="15" customHeight="1">
      <c r="A10" s="2" t="s">
        <v>11</v>
      </c>
      <c r="B10" s="2" t="s">
        <v>12</v>
      </c>
      <c r="C10" s="2"/>
      <c r="D10" s="18">
        <v>16676</v>
      </c>
      <c r="E10" s="18">
        <v>0</v>
      </c>
      <c r="F10" s="18">
        <v>1</v>
      </c>
      <c r="G10" s="18">
        <v>9176</v>
      </c>
      <c r="H10" s="18">
        <f t="shared" si="0"/>
        <v>9176</v>
      </c>
      <c r="I10" s="21">
        <f t="shared" si="1"/>
        <v>0</v>
      </c>
      <c r="J10" s="21">
        <f t="shared" si="1"/>
        <v>5.996641880546894E-05</v>
      </c>
      <c r="K10" s="21">
        <f t="shared" si="1"/>
        <v>0.550251858958983</v>
      </c>
      <c r="L10" s="20">
        <f t="shared" si="2"/>
        <v>0.5503118253777884</v>
      </c>
    </row>
    <row r="11" spans="1:12" ht="15" customHeight="1">
      <c r="A11" s="2" t="s">
        <v>13</v>
      </c>
      <c r="B11" s="2" t="s">
        <v>14</v>
      </c>
      <c r="C11" s="2"/>
      <c r="D11" s="18">
        <v>5081</v>
      </c>
      <c r="E11" s="18">
        <v>0</v>
      </c>
      <c r="F11" s="18">
        <v>0</v>
      </c>
      <c r="G11" s="18">
        <v>4377</v>
      </c>
      <c r="H11" s="18">
        <f t="shared" si="0"/>
        <v>4377</v>
      </c>
      <c r="I11" s="21">
        <f t="shared" si="1"/>
        <v>0</v>
      </c>
      <c r="J11" s="21">
        <f t="shared" si="1"/>
        <v>0</v>
      </c>
      <c r="K11" s="21">
        <f t="shared" si="1"/>
        <v>0.8614445975201732</v>
      </c>
      <c r="L11" s="20">
        <f t="shared" si="2"/>
        <v>0.8614445975201732</v>
      </c>
    </row>
    <row r="12" spans="1:12" ht="15" customHeight="1">
      <c r="A12" s="2" t="s">
        <v>15</v>
      </c>
      <c r="B12" s="2" t="s">
        <v>16</v>
      </c>
      <c r="C12" s="2"/>
      <c r="D12" s="18">
        <v>1659</v>
      </c>
      <c r="E12" s="18">
        <v>0</v>
      </c>
      <c r="F12" s="18">
        <v>0</v>
      </c>
      <c r="G12" s="18">
        <v>1586</v>
      </c>
      <c r="H12" s="18">
        <f t="shared" si="0"/>
        <v>1586</v>
      </c>
      <c r="I12" s="21">
        <f t="shared" si="1"/>
        <v>0</v>
      </c>
      <c r="J12" s="21">
        <f t="shared" si="1"/>
        <v>0</v>
      </c>
      <c r="K12" s="21">
        <f t="shared" si="1"/>
        <v>0.9559975889089813</v>
      </c>
      <c r="L12" s="20">
        <f t="shared" si="2"/>
        <v>0.9559975889089813</v>
      </c>
    </row>
    <row r="13" spans="1:12" ht="15" customHeight="1">
      <c r="A13" s="2" t="s">
        <v>17</v>
      </c>
      <c r="B13" s="2" t="s">
        <v>18</v>
      </c>
      <c r="C13" s="2"/>
      <c r="D13" s="18">
        <v>996</v>
      </c>
      <c r="E13" s="18">
        <v>0</v>
      </c>
      <c r="F13" s="18">
        <v>0</v>
      </c>
      <c r="G13" s="18">
        <v>718</v>
      </c>
      <c r="H13" s="18">
        <f t="shared" si="0"/>
        <v>718</v>
      </c>
      <c r="I13" s="21">
        <f t="shared" si="1"/>
        <v>0</v>
      </c>
      <c r="J13" s="21">
        <f t="shared" si="1"/>
        <v>0</v>
      </c>
      <c r="K13" s="21">
        <f t="shared" si="1"/>
        <v>0.7208835341365462</v>
      </c>
      <c r="L13" s="20">
        <f t="shared" si="2"/>
        <v>0.7208835341365462</v>
      </c>
    </row>
    <row r="14" spans="1:12" ht="15" customHeight="1">
      <c r="A14" s="2" t="s">
        <v>19</v>
      </c>
      <c r="B14" s="2" t="s">
        <v>20</v>
      </c>
      <c r="C14" s="2"/>
      <c r="D14" s="18">
        <v>5602</v>
      </c>
      <c r="E14" s="18">
        <v>0</v>
      </c>
      <c r="F14" s="18">
        <v>0</v>
      </c>
      <c r="G14" s="18">
        <v>3957</v>
      </c>
      <c r="H14" s="18">
        <f t="shared" si="0"/>
        <v>3957</v>
      </c>
      <c r="I14" s="21">
        <f t="shared" si="1"/>
        <v>0</v>
      </c>
      <c r="J14" s="21">
        <f t="shared" si="1"/>
        <v>0</v>
      </c>
      <c r="K14" s="21">
        <f t="shared" si="1"/>
        <v>0.7063548732595502</v>
      </c>
      <c r="L14" s="20">
        <f t="shared" si="2"/>
        <v>0.7063548732595502</v>
      </c>
    </row>
    <row r="15" spans="1:12" ht="15" customHeight="1">
      <c r="A15" s="2" t="s">
        <v>23</v>
      </c>
      <c r="B15" s="2" t="s">
        <v>24</v>
      </c>
      <c r="C15" s="2"/>
      <c r="D15" s="18">
        <v>2579</v>
      </c>
      <c r="E15" s="18">
        <v>0</v>
      </c>
      <c r="F15" s="18">
        <v>0</v>
      </c>
      <c r="G15" s="18">
        <v>1945</v>
      </c>
      <c r="H15" s="18">
        <f t="shared" si="0"/>
        <v>1945</v>
      </c>
      <c r="I15" s="21">
        <f t="shared" si="1"/>
        <v>0</v>
      </c>
      <c r="J15" s="21">
        <f t="shared" si="1"/>
        <v>0</v>
      </c>
      <c r="K15" s="21">
        <f t="shared" si="1"/>
        <v>0.7541682822799535</v>
      </c>
      <c r="L15" s="20">
        <f t="shared" si="2"/>
        <v>0.7541682822799535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57676</v>
      </c>
      <c r="E16" s="13">
        <f>SUM(E7:E15)</f>
        <v>0</v>
      </c>
      <c r="F16" s="13">
        <f>SUM(F7:F15)</f>
        <v>1</v>
      </c>
      <c r="G16" s="13">
        <f>SUM(G7:G15)</f>
        <v>43413</v>
      </c>
      <c r="H16" s="13">
        <f t="shared" si="0"/>
        <v>43413</v>
      </c>
      <c r="I16" s="14">
        <f>IF($D16&gt;0,E16/$D16,0)</f>
        <v>0</v>
      </c>
      <c r="J16" s="14">
        <f>IF($D16&gt;0,F16/$D16,0)</f>
        <v>1.7338234274221512E-05</v>
      </c>
      <c r="K16" s="14">
        <f>IF($D16&gt;0,G16/$D16,0)</f>
        <v>0.7527047645467786</v>
      </c>
      <c r="L16" s="15">
        <f t="shared" si="2"/>
        <v>0.7527221027810528</v>
      </c>
    </row>
    <row r="17" spans="1:12" s="10" customFormat="1" ht="15" customHeight="1">
      <c r="A17" s="40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2"/>
    </row>
    <row r="18" spans="1:12" ht="15" customHeight="1">
      <c r="A18" s="2" t="s">
        <v>21</v>
      </c>
      <c r="B18" s="2" t="s">
        <v>22</v>
      </c>
      <c r="C18" s="2"/>
      <c r="D18" s="18">
        <v>4033</v>
      </c>
      <c r="E18" s="18">
        <v>2436</v>
      </c>
      <c r="F18" s="18"/>
      <c r="G18" s="18">
        <v>1059</v>
      </c>
      <c r="H18" s="18">
        <f t="shared" si="0"/>
        <v>1059</v>
      </c>
      <c r="I18" s="21">
        <f aca="true" t="shared" si="3" ref="I18:K25">IF($D18&gt;0,E18/$D18,0)</f>
        <v>0.6040168608975949</v>
      </c>
      <c r="J18" s="21">
        <f t="shared" si="3"/>
        <v>0</v>
      </c>
      <c r="K18" s="21">
        <f t="shared" si="3"/>
        <v>0.26258368460203324</v>
      </c>
      <c r="L18" s="20">
        <f t="shared" si="2"/>
        <v>0.8666005454996282</v>
      </c>
    </row>
    <row r="19" spans="1:12" ht="15" customHeight="1">
      <c r="A19" s="2" t="s">
        <v>25</v>
      </c>
      <c r="B19" s="2" t="s">
        <v>26</v>
      </c>
      <c r="C19" s="2"/>
      <c r="D19" s="18">
        <v>32576</v>
      </c>
      <c r="E19" s="18">
        <v>10262</v>
      </c>
      <c r="F19" s="18">
        <v>419</v>
      </c>
      <c r="G19" s="18">
        <v>9874</v>
      </c>
      <c r="H19" s="18">
        <f t="shared" si="0"/>
        <v>9874</v>
      </c>
      <c r="I19" s="21">
        <f t="shared" si="3"/>
        <v>0.3150171905697446</v>
      </c>
      <c r="J19" s="21">
        <f t="shared" si="3"/>
        <v>0.012862229862475443</v>
      </c>
      <c r="K19" s="21">
        <f t="shared" si="3"/>
        <v>0.3031065815324165</v>
      </c>
      <c r="L19" s="20">
        <f t="shared" si="2"/>
        <v>0.6309860019646365</v>
      </c>
    </row>
    <row r="20" spans="1:12" ht="15" customHeight="1">
      <c r="A20" s="2" t="s">
        <v>27</v>
      </c>
      <c r="B20" s="2" t="s">
        <v>28</v>
      </c>
      <c r="C20" s="2"/>
      <c r="D20" s="18">
        <v>13723</v>
      </c>
      <c r="E20" s="18">
        <v>5779</v>
      </c>
      <c r="F20" s="18">
        <v>46</v>
      </c>
      <c r="G20" s="18">
        <v>2774</v>
      </c>
      <c r="H20" s="18">
        <f t="shared" si="0"/>
        <v>2774</v>
      </c>
      <c r="I20" s="21">
        <f t="shared" si="3"/>
        <v>0.4211178313779786</v>
      </c>
      <c r="J20" s="21">
        <f t="shared" si="3"/>
        <v>0.003352036726663266</v>
      </c>
      <c r="K20" s="21">
        <f t="shared" si="3"/>
        <v>0.20214238869051956</v>
      </c>
      <c r="L20" s="20">
        <f t="shared" si="2"/>
        <v>0.6266122567951614</v>
      </c>
    </row>
    <row r="21" spans="1:12" ht="15" customHeight="1">
      <c r="A21" s="2" t="s">
        <v>29</v>
      </c>
      <c r="B21" s="2" t="s">
        <v>30</v>
      </c>
      <c r="C21" s="2"/>
      <c r="D21" s="18">
        <v>36</v>
      </c>
      <c r="E21" s="18">
        <v>23</v>
      </c>
      <c r="F21" s="18">
        <v>0</v>
      </c>
      <c r="G21" s="18">
        <v>3</v>
      </c>
      <c r="H21" s="18">
        <f t="shared" si="0"/>
        <v>3</v>
      </c>
      <c r="I21" s="21">
        <f t="shared" si="3"/>
        <v>0.6388888888888888</v>
      </c>
      <c r="J21" s="21">
        <f t="shared" si="3"/>
        <v>0</v>
      </c>
      <c r="K21" s="21">
        <f t="shared" si="3"/>
        <v>0.08333333333333333</v>
      </c>
      <c r="L21" s="20">
        <f t="shared" si="2"/>
        <v>0.7222222222222222</v>
      </c>
    </row>
    <row r="22" spans="1:12" ht="15" customHeight="1">
      <c r="A22" s="2" t="s">
        <v>31</v>
      </c>
      <c r="B22" s="2" t="s">
        <v>32</v>
      </c>
      <c r="C22" s="2"/>
      <c r="D22" s="18">
        <v>182</v>
      </c>
      <c r="E22" s="18">
        <v>59</v>
      </c>
      <c r="F22" s="18">
        <v>2</v>
      </c>
      <c r="G22" s="18">
        <v>30</v>
      </c>
      <c r="H22" s="18">
        <f t="shared" si="0"/>
        <v>30</v>
      </c>
      <c r="I22" s="21">
        <f t="shared" si="3"/>
        <v>0.3241758241758242</v>
      </c>
      <c r="J22" s="21">
        <f t="shared" si="3"/>
        <v>0.01098901098901099</v>
      </c>
      <c r="K22" s="21">
        <f t="shared" si="3"/>
        <v>0.16483516483516483</v>
      </c>
      <c r="L22" s="20">
        <f t="shared" si="2"/>
        <v>0.5</v>
      </c>
    </row>
    <row r="23" spans="1:12" ht="15" customHeight="1">
      <c r="A23" s="2" t="s">
        <v>33</v>
      </c>
      <c r="B23" s="2" t="s">
        <v>34</v>
      </c>
      <c r="C23" s="2"/>
      <c r="D23" s="18">
        <v>1142</v>
      </c>
      <c r="E23" s="18">
        <v>75</v>
      </c>
      <c r="F23" s="18">
        <v>0</v>
      </c>
      <c r="G23" s="18">
        <v>7</v>
      </c>
      <c r="H23" s="18">
        <f t="shared" si="0"/>
        <v>7</v>
      </c>
      <c r="I23" s="21">
        <f t="shared" si="3"/>
        <v>0.06567425569176882</v>
      </c>
      <c r="J23" s="21">
        <f t="shared" si="3"/>
        <v>0</v>
      </c>
      <c r="K23" s="21">
        <f t="shared" si="3"/>
        <v>0.006129597197898424</v>
      </c>
      <c r="L23" s="20">
        <f t="shared" si="2"/>
        <v>0.07180385288966724</v>
      </c>
    </row>
    <row r="24" spans="1:12" ht="15" customHeight="1">
      <c r="A24" s="2" t="s">
        <v>35</v>
      </c>
      <c r="B24" s="2" t="s">
        <v>36</v>
      </c>
      <c r="C24" s="2"/>
      <c r="D24" s="18">
        <v>12903</v>
      </c>
      <c r="E24" s="18">
        <v>6401</v>
      </c>
      <c r="F24" s="18">
        <v>430</v>
      </c>
      <c r="G24" s="18">
        <v>2341</v>
      </c>
      <c r="H24" s="18">
        <f t="shared" si="0"/>
        <v>2341</v>
      </c>
      <c r="I24" s="21">
        <f t="shared" si="3"/>
        <v>0.4960861815081764</v>
      </c>
      <c r="J24" s="21">
        <f t="shared" si="3"/>
        <v>0.03332558319770596</v>
      </c>
      <c r="K24" s="21">
        <f t="shared" si="3"/>
        <v>0.18143067503681315</v>
      </c>
      <c r="L24" s="20">
        <f t="shared" si="2"/>
        <v>0.7108424397426956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64595</v>
      </c>
      <c r="E25" s="22">
        <f>SUM(E18:E24)</f>
        <v>25035</v>
      </c>
      <c r="F25" s="22">
        <f>SUM(F18:F24)</f>
        <v>897</v>
      </c>
      <c r="G25" s="22">
        <f>SUM(G18:G24)</f>
        <v>16088</v>
      </c>
      <c r="H25" s="22">
        <f>SUM(E25:G25)</f>
        <v>42020</v>
      </c>
      <c r="I25" s="23">
        <f>IF($D25&gt;0,E25/$D25,0)</f>
        <v>0.38756869726759036</v>
      </c>
      <c r="J25" s="23">
        <f t="shared" si="3"/>
        <v>0.013886523724746497</v>
      </c>
      <c r="K25" s="23">
        <f t="shared" si="3"/>
        <v>0.24905952473101634</v>
      </c>
      <c r="L25" s="23">
        <f>IF(G25&gt;0,H25/$D25,0)</f>
        <v>0.6505147457233532</v>
      </c>
    </row>
    <row r="26" spans="1:12" ht="15" customHeight="1">
      <c r="A26" s="37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9"/>
    </row>
    <row r="27" spans="1:12" ht="15" customHeight="1">
      <c r="A27" s="24" t="s">
        <v>37</v>
      </c>
      <c r="B27" s="24" t="s">
        <v>38</v>
      </c>
      <c r="C27" s="24"/>
      <c r="D27" s="9">
        <v>11633</v>
      </c>
      <c r="E27" s="9">
        <v>1272</v>
      </c>
      <c r="F27" s="9">
        <v>3311</v>
      </c>
      <c r="G27" s="9">
        <v>443</v>
      </c>
      <c r="H27" s="9">
        <f>SUM(E27:G27)</f>
        <v>5026</v>
      </c>
      <c r="I27" s="25">
        <f>IF($D27&gt;0,E27/$D27,0)</f>
        <v>0.10934410728101092</v>
      </c>
      <c r="J27" s="25">
        <f>IF($D27&gt;0,F27/$D27,0)</f>
        <v>0.2846213358548956</v>
      </c>
      <c r="K27" s="25">
        <f>IF($D27&gt;0,G27/$D27,0)</f>
        <v>0.03808132038167283</v>
      </c>
      <c r="L27" s="25">
        <f>IF($D27&gt;0,H27/$D27,0)</f>
        <v>0.4320467635175793</v>
      </c>
    </row>
    <row r="28" spans="1:12" ht="15" customHeight="1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</row>
    <row r="29" spans="1:12" s="10" customFormat="1" ht="15" customHeight="1">
      <c r="A29" s="34" t="s">
        <v>49</v>
      </c>
      <c r="B29" s="35"/>
      <c r="C29" s="36"/>
      <c r="D29" s="11">
        <f>D16+D25+D27</f>
        <v>133904</v>
      </c>
      <c r="E29" s="11">
        <f>E16+E25+E27</f>
        <v>26307</v>
      </c>
      <c r="F29" s="11">
        <f>F16+F25+F27</f>
        <v>4209</v>
      </c>
      <c r="G29" s="11">
        <f>G16+G25+G27</f>
        <v>59944</v>
      </c>
      <c r="H29" s="11">
        <f>SUM(E29:G29)</f>
        <v>90460</v>
      </c>
      <c r="I29" s="26">
        <f>IF($D29&gt;0,E29/$D29,0)</f>
        <v>0.19646164416298242</v>
      </c>
      <c r="J29" s="26">
        <f>IF($D29&gt;0,F29/$D29,0)</f>
        <v>0.03143296690166089</v>
      </c>
      <c r="K29" s="26">
        <f>IF($D29&gt;0,G29/$D29,0)</f>
        <v>0.4476639980881826</v>
      </c>
      <c r="L29" s="26">
        <f>IF($D29&gt;0,H29/$D29,0)</f>
        <v>0.675558609152826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10">
    <mergeCell ref="A1:L1"/>
    <mergeCell ref="A2:L2"/>
    <mergeCell ref="A3:L3"/>
    <mergeCell ref="A4:L4"/>
    <mergeCell ref="A29:C29"/>
    <mergeCell ref="A26:L26"/>
    <mergeCell ref="A17:L17"/>
    <mergeCell ref="B6:C6"/>
    <mergeCell ref="B7:C7"/>
    <mergeCell ref="A28:L28"/>
  </mergeCells>
  <printOptions/>
  <pageMargins left="0.25" right="0.25" top="1" bottom="0.5" header="0.5" footer="0.5"/>
  <pageSetup horizontalDpi="300" verticalDpi="300" orientation="landscape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2.00390625" style="0" customWidth="1"/>
    <col min="10" max="11" width="11.421875" style="0" customWidth="1"/>
    <col min="12" max="12" width="13.28125" style="0" customWidth="1"/>
  </cols>
  <sheetData>
    <row r="1" spans="1:12" ht="15" customHeight="1">
      <c r="A1" s="29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15" customHeight="1">
      <c r="A2" s="31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15" customHeight="1">
      <c r="A3" s="32" t="str">
        <f>"Document Source Statistics May "&amp;yr</f>
        <v>Document Source Statistics May 2019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0"/>
    </row>
    <row r="4" spans="1:12" ht="15" customHeight="1">
      <c r="A4" s="29" t="s">
        <v>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30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33" t="s">
        <v>4</v>
      </c>
      <c r="C6" s="33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43" t="s">
        <v>6</v>
      </c>
      <c r="C7" s="43"/>
      <c r="D7" s="18"/>
      <c r="E7" s="18"/>
      <c r="F7" s="18"/>
      <c r="G7" s="18"/>
      <c r="H7" s="18">
        <f aca="true" t="shared" si="0" ref="H7:H24">SUM(G7)</f>
        <v>0</v>
      </c>
      <c r="I7" s="21">
        <f>IF($D7&gt;0,E7/$D7,0)</f>
        <v>0</v>
      </c>
      <c r="J7" s="21">
        <f>IF($D7&gt;0,F7/$D7,0)</f>
        <v>0</v>
      </c>
      <c r="K7" s="21">
        <f>IF($D7&gt;0,G7/$D7,0)</f>
        <v>0</v>
      </c>
      <c r="L7" s="20">
        <f>SUM(I7:K7)</f>
        <v>0</v>
      </c>
    </row>
    <row r="8" spans="1:12" ht="15" customHeight="1">
      <c r="A8" s="2" t="s">
        <v>7</v>
      </c>
      <c r="B8" s="2" t="s">
        <v>8</v>
      </c>
      <c r="C8" s="2"/>
      <c r="D8" s="18"/>
      <c r="E8" s="18"/>
      <c r="F8" s="18"/>
      <c r="G8" s="18"/>
      <c r="H8" s="18">
        <f t="shared" si="0"/>
        <v>0</v>
      </c>
      <c r="I8" s="21">
        <f aca="true" t="shared" si="1" ref="I8:K15">IF($D8&gt;0,E8/$D8,0)</f>
        <v>0</v>
      </c>
      <c r="J8" s="21">
        <f t="shared" si="1"/>
        <v>0</v>
      </c>
      <c r="K8" s="21">
        <f t="shared" si="1"/>
        <v>0</v>
      </c>
      <c r="L8" s="20">
        <f aca="true" t="shared" si="2" ref="L8:L24">SUM(I8:K8)</f>
        <v>0</v>
      </c>
    </row>
    <row r="9" spans="1:12" ht="15" customHeight="1">
      <c r="A9" s="2" t="s">
        <v>9</v>
      </c>
      <c r="B9" s="2" t="s">
        <v>10</v>
      </c>
      <c r="C9" s="2"/>
      <c r="D9" s="18"/>
      <c r="E9" s="18"/>
      <c r="F9" s="18"/>
      <c r="G9" s="18"/>
      <c r="H9" s="18">
        <f t="shared" si="0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0">
        <f t="shared" si="2"/>
        <v>0</v>
      </c>
    </row>
    <row r="10" spans="1:12" ht="15" customHeight="1">
      <c r="A10" s="2" t="s">
        <v>11</v>
      </c>
      <c r="B10" s="2" t="s">
        <v>12</v>
      </c>
      <c r="C10" s="2"/>
      <c r="D10" s="18"/>
      <c r="E10" s="18"/>
      <c r="F10" s="18"/>
      <c r="G10" s="18"/>
      <c r="H10" s="18">
        <f t="shared" si="0"/>
        <v>0</v>
      </c>
      <c r="I10" s="21">
        <f t="shared" si="1"/>
        <v>0</v>
      </c>
      <c r="J10" s="21">
        <f t="shared" si="1"/>
        <v>0</v>
      </c>
      <c r="K10" s="21">
        <f t="shared" si="1"/>
        <v>0</v>
      </c>
      <c r="L10" s="20">
        <f t="shared" si="2"/>
        <v>0</v>
      </c>
    </row>
    <row r="11" spans="1:12" ht="15" customHeight="1">
      <c r="A11" s="2" t="s">
        <v>13</v>
      </c>
      <c r="B11" s="2" t="s">
        <v>14</v>
      </c>
      <c r="C11" s="2"/>
      <c r="D11" s="18"/>
      <c r="E11" s="18"/>
      <c r="F11" s="18"/>
      <c r="G11" s="18"/>
      <c r="H11" s="18">
        <f t="shared" si="0"/>
        <v>0</v>
      </c>
      <c r="I11" s="21">
        <f t="shared" si="1"/>
        <v>0</v>
      </c>
      <c r="J11" s="21">
        <f t="shared" si="1"/>
        <v>0</v>
      </c>
      <c r="K11" s="21">
        <f t="shared" si="1"/>
        <v>0</v>
      </c>
      <c r="L11" s="20">
        <f t="shared" si="2"/>
        <v>0</v>
      </c>
    </row>
    <row r="12" spans="1:12" ht="15" customHeight="1">
      <c r="A12" s="2" t="s">
        <v>15</v>
      </c>
      <c r="B12" s="2" t="s">
        <v>16</v>
      </c>
      <c r="C12" s="2"/>
      <c r="D12" s="18"/>
      <c r="E12" s="18"/>
      <c r="F12" s="18"/>
      <c r="G12" s="18"/>
      <c r="H12" s="18">
        <f t="shared" si="0"/>
        <v>0</v>
      </c>
      <c r="I12" s="21">
        <f t="shared" si="1"/>
        <v>0</v>
      </c>
      <c r="J12" s="21">
        <f t="shared" si="1"/>
        <v>0</v>
      </c>
      <c r="K12" s="21">
        <f t="shared" si="1"/>
        <v>0</v>
      </c>
      <c r="L12" s="20">
        <f t="shared" si="2"/>
        <v>0</v>
      </c>
    </row>
    <row r="13" spans="1:12" ht="15" customHeight="1">
      <c r="A13" s="2" t="s">
        <v>17</v>
      </c>
      <c r="B13" s="2" t="s">
        <v>18</v>
      </c>
      <c r="C13" s="2"/>
      <c r="D13" s="18"/>
      <c r="E13" s="18"/>
      <c r="F13" s="18"/>
      <c r="G13" s="18"/>
      <c r="H13" s="18">
        <f t="shared" si="0"/>
        <v>0</v>
      </c>
      <c r="I13" s="21">
        <f t="shared" si="1"/>
        <v>0</v>
      </c>
      <c r="J13" s="21">
        <f t="shared" si="1"/>
        <v>0</v>
      </c>
      <c r="K13" s="21">
        <f t="shared" si="1"/>
        <v>0</v>
      </c>
      <c r="L13" s="20">
        <f t="shared" si="2"/>
        <v>0</v>
      </c>
    </row>
    <row r="14" spans="1:12" ht="15" customHeight="1">
      <c r="A14" s="2" t="s">
        <v>19</v>
      </c>
      <c r="B14" s="2" t="s">
        <v>20</v>
      </c>
      <c r="C14" s="2"/>
      <c r="D14" s="18"/>
      <c r="E14" s="18"/>
      <c r="F14" s="18"/>
      <c r="G14" s="18"/>
      <c r="H14" s="18">
        <f t="shared" si="0"/>
        <v>0</v>
      </c>
      <c r="I14" s="21">
        <f t="shared" si="1"/>
        <v>0</v>
      </c>
      <c r="J14" s="21">
        <f t="shared" si="1"/>
        <v>0</v>
      </c>
      <c r="K14" s="21">
        <f t="shared" si="1"/>
        <v>0</v>
      </c>
      <c r="L14" s="20">
        <f t="shared" si="2"/>
        <v>0</v>
      </c>
    </row>
    <row r="15" spans="1:12" ht="15" customHeight="1">
      <c r="A15" s="2" t="s">
        <v>23</v>
      </c>
      <c r="B15" s="2" t="s">
        <v>24</v>
      </c>
      <c r="C15" s="2"/>
      <c r="D15" s="18"/>
      <c r="E15" s="18"/>
      <c r="F15" s="18"/>
      <c r="G15" s="18"/>
      <c r="H15" s="18">
        <f t="shared" si="0"/>
        <v>0</v>
      </c>
      <c r="I15" s="21">
        <f t="shared" si="1"/>
        <v>0</v>
      </c>
      <c r="J15" s="21">
        <f t="shared" si="1"/>
        <v>0</v>
      </c>
      <c r="K15" s="21">
        <f t="shared" si="1"/>
        <v>0</v>
      </c>
      <c r="L15" s="20">
        <f t="shared" si="2"/>
        <v>0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0</v>
      </c>
      <c r="E16" s="13">
        <f>SUM(E7:E15)</f>
        <v>0</v>
      </c>
      <c r="F16" s="13">
        <f>SUM(F7:F15)</f>
        <v>0</v>
      </c>
      <c r="G16" s="13">
        <f>SUM(G7:G15)</f>
        <v>0</v>
      </c>
      <c r="H16" s="13">
        <f t="shared" si="0"/>
        <v>0</v>
      </c>
      <c r="I16" s="14">
        <f>IF($D16&gt;0,E16/$D16,0)</f>
        <v>0</v>
      </c>
      <c r="J16" s="14">
        <f>IF($D16&gt;0,F16/$D16,0)</f>
        <v>0</v>
      </c>
      <c r="K16" s="14">
        <f>IF($D16&gt;0,G16/$D16,0)</f>
        <v>0</v>
      </c>
      <c r="L16" s="15">
        <f t="shared" si="2"/>
        <v>0</v>
      </c>
    </row>
    <row r="17" spans="1:12" s="10" customFormat="1" ht="15" customHeight="1">
      <c r="A17" s="40" t="s">
        <v>51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2"/>
    </row>
    <row r="18" spans="1:12" ht="15" customHeight="1">
      <c r="A18" s="2" t="s">
        <v>21</v>
      </c>
      <c r="B18" s="2" t="s">
        <v>22</v>
      </c>
      <c r="C18" s="2"/>
      <c r="D18" s="18"/>
      <c r="E18" s="18"/>
      <c r="F18" s="18"/>
      <c r="G18" s="18"/>
      <c r="H18" s="18">
        <f t="shared" si="0"/>
        <v>0</v>
      </c>
      <c r="I18" s="21">
        <f aca="true" t="shared" si="3" ref="I18:K25">IF($D18&gt;0,E18/$D18,0)</f>
        <v>0</v>
      </c>
      <c r="J18" s="21">
        <f t="shared" si="3"/>
        <v>0</v>
      </c>
      <c r="K18" s="21">
        <f t="shared" si="3"/>
        <v>0</v>
      </c>
      <c r="L18" s="20">
        <f t="shared" si="2"/>
        <v>0</v>
      </c>
    </row>
    <row r="19" spans="1:12" ht="15" customHeight="1">
      <c r="A19" s="2" t="s">
        <v>25</v>
      </c>
      <c r="B19" s="2" t="s">
        <v>26</v>
      </c>
      <c r="C19" s="2"/>
      <c r="D19" s="18"/>
      <c r="E19" s="18"/>
      <c r="F19" s="18"/>
      <c r="G19" s="18"/>
      <c r="H19" s="18">
        <f t="shared" si="0"/>
        <v>0</v>
      </c>
      <c r="I19" s="21">
        <f t="shared" si="3"/>
        <v>0</v>
      </c>
      <c r="J19" s="21">
        <f t="shared" si="3"/>
        <v>0</v>
      </c>
      <c r="K19" s="21">
        <f t="shared" si="3"/>
        <v>0</v>
      </c>
      <c r="L19" s="20">
        <f t="shared" si="2"/>
        <v>0</v>
      </c>
    </row>
    <row r="20" spans="1:12" ht="15" customHeight="1">
      <c r="A20" s="2" t="s">
        <v>27</v>
      </c>
      <c r="B20" s="2" t="s">
        <v>28</v>
      </c>
      <c r="C20" s="2"/>
      <c r="D20" s="18"/>
      <c r="E20" s="18"/>
      <c r="F20" s="18"/>
      <c r="G20" s="18"/>
      <c r="H20" s="18">
        <f t="shared" si="0"/>
        <v>0</v>
      </c>
      <c r="I20" s="21">
        <f t="shared" si="3"/>
        <v>0</v>
      </c>
      <c r="J20" s="21">
        <f t="shared" si="3"/>
        <v>0</v>
      </c>
      <c r="K20" s="21">
        <f t="shared" si="3"/>
        <v>0</v>
      </c>
      <c r="L20" s="20">
        <f t="shared" si="2"/>
        <v>0</v>
      </c>
    </row>
    <row r="21" spans="1:12" ht="15" customHeight="1">
      <c r="A21" s="2" t="s">
        <v>29</v>
      </c>
      <c r="B21" s="2" t="s">
        <v>30</v>
      </c>
      <c r="C21" s="2"/>
      <c r="D21" s="18"/>
      <c r="E21" s="18"/>
      <c r="F21" s="18"/>
      <c r="G21" s="18"/>
      <c r="H21" s="18">
        <f t="shared" si="0"/>
        <v>0</v>
      </c>
      <c r="I21" s="21">
        <f t="shared" si="3"/>
        <v>0</v>
      </c>
      <c r="J21" s="21">
        <f t="shared" si="3"/>
        <v>0</v>
      </c>
      <c r="K21" s="21">
        <f t="shared" si="3"/>
        <v>0</v>
      </c>
      <c r="L21" s="20">
        <f t="shared" si="2"/>
        <v>0</v>
      </c>
    </row>
    <row r="22" spans="1:12" ht="15" customHeight="1">
      <c r="A22" s="2" t="s">
        <v>31</v>
      </c>
      <c r="B22" s="2" t="s">
        <v>32</v>
      </c>
      <c r="C22" s="2"/>
      <c r="D22" s="18"/>
      <c r="E22" s="18"/>
      <c r="F22" s="18"/>
      <c r="G22" s="18"/>
      <c r="H22" s="18">
        <f t="shared" si="0"/>
        <v>0</v>
      </c>
      <c r="I22" s="21">
        <f t="shared" si="3"/>
        <v>0</v>
      </c>
      <c r="J22" s="21">
        <f t="shared" si="3"/>
        <v>0</v>
      </c>
      <c r="K22" s="21">
        <f t="shared" si="3"/>
        <v>0</v>
      </c>
      <c r="L22" s="20">
        <f t="shared" si="2"/>
        <v>0</v>
      </c>
    </row>
    <row r="23" spans="1:12" ht="15" customHeight="1">
      <c r="A23" s="2" t="s">
        <v>33</v>
      </c>
      <c r="B23" s="2" t="s">
        <v>34</v>
      </c>
      <c r="C23" s="2"/>
      <c r="D23" s="18"/>
      <c r="E23" s="18"/>
      <c r="F23" s="18"/>
      <c r="G23" s="18"/>
      <c r="H23" s="18">
        <f t="shared" si="0"/>
        <v>0</v>
      </c>
      <c r="I23" s="21">
        <f t="shared" si="3"/>
        <v>0</v>
      </c>
      <c r="J23" s="21">
        <f t="shared" si="3"/>
        <v>0</v>
      </c>
      <c r="K23" s="21">
        <f t="shared" si="3"/>
        <v>0</v>
      </c>
      <c r="L23" s="20">
        <f t="shared" si="2"/>
        <v>0</v>
      </c>
    </row>
    <row r="24" spans="1:12" ht="15" customHeight="1">
      <c r="A24" s="2" t="s">
        <v>35</v>
      </c>
      <c r="B24" s="2" t="s">
        <v>36</v>
      </c>
      <c r="C24" s="2"/>
      <c r="D24" s="18"/>
      <c r="E24" s="18"/>
      <c r="F24" s="18"/>
      <c r="G24" s="18"/>
      <c r="H24" s="18">
        <f t="shared" si="0"/>
        <v>0</v>
      </c>
      <c r="I24" s="21">
        <f t="shared" si="3"/>
        <v>0</v>
      </c>
      <c r="J24" s="21">
        <f t="shared" si="3"/>
        <v>0</v>
      </c>
      <c r="K24" s="21">
        <f t="shared" si="3"/>
        <v>0</v>
      </c>
      <c r="L24" s="20">
        <f t="shared" si="2"/>
        <v>0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0</v>
      </c>
      <c r="E25" s="22">
        <f>SUM(E18:E24)</f>
        <v>0</v>
      </c>
      <c r="F25" s="22">
        <f>SUM(F18:F24)</f>
        <v>0</v>
      </c>
      <c r="G25" s="22">
        <f>SUM(G18:G24)</f>
        <v>0</v>
      </c>
      <c r="H25" s="22">
        <f>SUM(E25:G25)</f>
        <v>0</v>
      </c>
      <c r="I25" s="23">
        <f>IF($D25&gt;0,E25/$D25,0)</f>
        <v>0</v>
      </c>
      <c r="J25" s="23">
        <f t="shared" si="3"/>
        <v>0</v>
      </c>
      <c r="K25" s="23">
        <f t="shared" si="3"/>
        <v>0</v>
      </c>
      <c r="L25" s="23">
        <f>IF(G25&gt;0,H25/$D25,0)</f>
        <v>0</v>
      </c>
    </row>
    <row r="26" spans="1:12" ht="15" customHeight="1">
      <c r="A26" s="37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9"/>
    </row>
    <row r="27" spans="1:12" ht="15" customHeight="1">
      <c r="A27" s="24" t="s">
        <v>37</v>
      </c>
      <c r="B27" s="24" t="s">
        <v>38</v>
      </c>
      <c r="C27" s="24"/>
      <c r="D27" s="9"/>
      <c r="E27" s="9"/>
      <c r="F27" s="9"/>
      <c r="G27" s="9"/>
      <c r="H27" s="9">
        <f>SUM(E27:G27)</f>
        <v>0</v>
      </c>
      <c r="I27" s="25">
        <f>IF($D27&gt;0,E27/$D27,0)</f>
        <v>0</v>
      </c>
      <c r="J27" s="25">
        <f>IF($D27&gt;0,F27/$D27,0)</f>
        <v>0</v>
      </c>
      <c r="K27" s="25">
        <f>IF($D27&gt;0,G27/$D27,0)</f>
        <v>0</v>
      </c>
      <c r="L27" s="25">
        <f>IF($D27&gt;0,H27/$D27,0)</f>
        <v>0</v>
      </c>
    </row>
    <row r="28" spans="1:12" ht="15" customHeight="1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</row>
    <row r="29" spans="1:12" s="10" customFormat="1" ht="15" customHeight="1">
      <c r="A29" s="34" t="s">
        <v>49</v>
      </c>
      <c r="B29" s="35"/>
      <c r="C29" s="36"/>
      <c r="D29" s="11">
        <f>D16+D25+D27</f>
        <v>0</v>
      </c>
      <c r="E29" s="11">
        <f>E16+E25+E27</f>
        <v>0</v>
      </c>
      <c r="F29" s="11">
        <f>F16+F25+F27</f>
        <v>0</v>
      </c>
      <c r="G29" s="11">
        <f>G16+G25+G27</f>
        <v>0</v>
      </c>
      <c r="H29" s="11">
        <f>SUM(E29:G29)</f>
        <v>0</v>
      </c>
      <c r="I29" s="26">
        <f>IF($D29&gt;0,E29/$D29,0)</f>
        <v>0</v>
      </c>
      <c r="J29" s="26">
        <f>IF($D29&gt;0,F29/$D29,0)</f>
        <v>0</v>
      </c>
      <c r="K29" s="26">
        <f>IF($D29&gt;0,G29/$D29,0)</f>
        <v>0</v>
      </c>
      <c r="L29" s="26">
        <f>IF($D29&gt;0,H29/$D29,0)</f>
        <v>0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10">
    <mergeCell ref="A1:L1"/>
    <mergeCell ref="A2:L2"/>
    <mergeCell ref="A3:L3"/>
    <mergeCell ref="A4:L4"/>
    <mergeCell ref="A29:C29"/>
    <mergeCell ref="A26:L26"/>
    <mergeCell ref="A17:L17"/>
    <mergeCell ref="B6:C6"/>
    <mergeCell ref="B7:C7"/>
    <mergeCell ref="A28:L28"/>
  </mergeCells>
  <printOptions/>
  <pageMargins left="0.5" right="0.25" top="1" bottom="1" header="0.5" footer="0.5"/>
  <pageSetup horizontalDpi="300" verticalDpi="300" orientation="landscape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2.00390625" style="0" customWidth="1"/>
    <col min="10" max="11" width="11.421875" style="0" customWidth="1"/>
    <col min="12" max="12" width="13.28125" style="0" customWidth="1"/>
  </cols>
  <sheetData>
    <row r="1" spans="1:12" ht="15" customHeight="1">
      <c r="A1" s="29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15" customHeight="1">
      <c r="A2" s="31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15" customHeight="1">
      <c r="A3" s="32" t="str">
        <f>"Document Source Statistics June "&amp;yr</f>
        <v>Document Source Statistics June 2019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0"/>
    </row>
    <row r="4" spans="1:12" ht="15" customHeight="1">
      <c r="A4" s="29" t="s">
        <v>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30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33" t="s">
        <v>4</v>
      </c>
      <c r="C6" s="33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43" t="s">
        <v>6</v>
      </c>
      <c r="C7" s="43"/>
      <c r="D7" s="18"/>
      <c r="E7" s="18"/>
      <c r="F7" s="18"/>
      <c r="G7" s="18"/>
      <c r="H7" s="18">
        <f aca="true" t="shared" si="0" ref="H7:H24">SUM(G7)</f>
        <v>0</v>
      </c>
      <c r="I7" s="21">
        <f>IF($D7&gt;0,E7/$D7,0)</f>
        <v>0</v>
      </c>
      <c r="J7" s="21">
        <f>IF($D7&gt;0,F7/$D7,0)</f>
        <v>0</v>
      </c>
      <c r="K7" s="21">
        <f>IF($D7&gt;0,G7/$D7,0)</f>
        <v>0</v>
      </c>
      <c r="L7" s="20">
        <f>SUM(I7:K7)</f>
        <v>0</v>
      </c>
    </row>
    <row r="8" spans="1:12" ht="15" customHeight="1">
      <c r="A8" s="2" t="s">
        <v>7</v>
      </c>
      <c r="B8" s="2" t="s">
        <v>8</v>
      </c>
      <c r="C8" s="2"/>
      <c r="D8" s="18"/>
      <c r="E8" s="18"/>
      <c r="F8" s="18"/>
      <c r="G8" s="18"/>
      <c r="H8" s="18">
        <f t="shared" si="0"/>
        <v>0</v>
      </c>
      <c r="I8" s="21">
        <f aca="true" t="shared" si="1" ref="I8:K15">IF($D8&gt;0,E8/$D8,0)</f>
        <v>0</v>
      </c>
      <c r="J8" s="21">
        <f t="shared" si="1"/>
        <v>0</v>
      </c>
      <c r="K8" s="21">
        <f t="shared" si="1"/>
        <v>0</v>
      </c>
      <c r="L8" s="20">
        <f aca="true" t="shared" si="2" ref="L8:L24">SUM(I8:K8)</f>
        <v>0</v>
      </c>
    </row>
    <row r="9" spans="1:12" ht="15" customHeight="1">
      <c r="A9" s="2" t="s">
        <v>9</v>
      </c>
      <c r="B9" s="2" t="s">
        <v>10</v>
      </c>
      <c r="C9" s="2"/>
      <c r="D9" s="18"/>
      <c r="E9" s="18"/>
      <c r="F9" s="18"/>
      <c r="G9" s="18"/>
      <c r="H9" s="18">
        <f t="shared" si="0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0">
        <f t="shared" si="2"/>
        <v>0</v>
      </c>
    </row>
    <row r="10" spans="1:12" ht="15" customHeight="1">
      <c r="A10" s="2" t="s">
        <v>11</v>
      </c>
      <c r="B10" s="2" t="s">
        <v>12</v>
      </c>
      <c r="C10" s="2"/>
      <c r="D10" s="18"/>
      <c r="E10" s="18"/>
      <c r="F10" s="18"/>
      <c r="G10" s="18"/>
      <c r="H10" s="18">
        <f t="shared" si="0"/>
        <v>0</v>
      </c>
      <c r="I10" s="21">
        <f t="shared" si="1"/>
        <v>0</v>
      </c>
      <c r="J10" s="21">
        <f t="shared" si="1"/>
        <v>0</v>
      </c>
      <c r="K10" s="21">
        <f t="shared" si="1"/>
        <v>0</v>
      </c>
      <c r="L10" s="20">
        <f t="shared" si="2"/>
        <v>0</v>
      </c>
    </row>
    <row r="11" spans="1:12" ht="15" customHeight="1">
      <c r="A11" s="2" t="s">
        <v>13</v>
      </c>
      <c r="B11" s="2" t="s">
        <v>14</v>
      </c>
      <c r="C11" s="2"/>
      <c r="D11" s="18"/>
      <c r="E11" s="18"/>
      <c r="F11" s="18"/>
      <c r="G11" s="18"/>
      <c r="H11" s="18">
        <f t="shared" si="0"/>
        <v>0</v>
      </c>
      <c r="I11" s="21">
        <f t="shared" si="1"/>
        <v>0</v>
      </c>
      <c r="J11" s="21">
        <f t="shared" si="1"/>
        <v>0</v>
      </c>
      <c r="K11" s="21">
        <f t="shared" si="1"/>
        <v>0</v>
      </c>
      <c r="L11" s="20">
        <f t="shared" si="2"/>
        <v>0</v>
      </c>
    </row>
    <row r="12" spans="1:12" ht="15" customHeight="1">
      <c r="A12" s="2" t="s">
        <v>15</v>
      </c>
      <c r="B12" s="2" t="s">
        <v>16</v>
      </c>
      <c r="C12" s="2"/>
      <c r="D12" s="18"/>
      <c r="E12" s="18"/>
      <c r="F12" s="18"/>
      <c r="G12" s="18"/>
      <c r="H12" s="18">
        <f t="shared" si="0"/>
        <v>0</v>
      </c>
      <c r="I12" s="21">
        <f t="shared" si="1"/>
        <v>0</v>
      </c>
      <c r="J12" s="21">
        <f t="shared" si="1"/>
        <v>0</v>
      </c>
      <c r="K12" s="21">
        <f t="shared" si="1"/>
        <v>0</v>
      </c>
      <c r="L12" s="20">
        <f t="shared" si="2"/>
        <v>0</v>
      </c>
    </row>
    <row r="13" spans="1:12" ht="15" customHeight="1">
      <c r="A13" s="2" t="s">
        <v>17</v>
      </c>
      <c r="B13" s="2" t="s">
        <v>18</v>
      </c>
      <c r="C13" s="2"/>
      <c r="D13" s="18"/>
      <c r="E13" s="18"/>
      <c r="F13" s="18"/>
      <c r="G13" s="18"/>
      <c r="H13" s="18">
        <f t="shared" si="0"/>
        <v>0</v>
      </c>
      <c r="I13" s="21">
        <f t="shared" si="1"/>
        <v>0</v>
      </c>
      <c r="J13" s="21">
        <f t="shared" si="1"/>
        <v>0</v>
      </c>
      <c r="K13" s="21">
        <f t="shared" si="1"/>
        <v>0</v>
      </c>
      <c r="L13" s="20">
        <f t="shared" si="2"/>
        <v>0</v>
      </c>
    </row>
    <row r="14" spans="1:12" ht="15" customHeight="1">
      <c r="A14" s="2" t="s">
        <v>19</v>
      </c>
      <c r="B14" s="2" t="s">
        <v>20</v>
      </c>
      <c r="C14" s="2"/>
      <c r="D14" s="18"/>
      <c r="E14" s="18"/>
      <c r="F14" s="18"/>
      <c r="G14" s="18"/>
      <c r="H14" s="18">
        <f t="shared" si="0"/>
        <v>0</v>
      </c>
      <c r="I14" s="21">
        <f t="shared" si="1"/>
        <v>0</v>
      </c>
      <c r="J14" s="21">
        <f t="shared" si="1"/>
        <v>0</v>
      </c>
      <c r="K14" s="21">
        <f t="shared" si="1"/>
        <v>0</v>
      </c>
      <c r="L14" s="20">
        <f t="shared" si="2"/>
        <v>0</v>
      </c>
    </row>
    <row r="15" spans="1:12" ht="15" customHeight="1">
      <c r="A15" s="2" t="s">
        <v>23</v>
      </c>
      <c r="B15" s="2" t="s">
        <v>24</v>
      </c>
      <c r="C15" s="2"/>
      <c r="D15" s="18"/>
      <c r="E15" s="18"/>
      <c r="F15" s="18"/>
      <c r="G15" s="18"/>
      <c r="H15" s="18">
        <f t="shared" si="0"/>
        <v>0</v>
      </c>
      <c r="I15" s="21">
        <f t="shared" si="1"/>
        <v>0</v>
      </c>
      <c r="J15" s="21">
        <f t="shared" si="1"/>
        <v>0</v>
      </c>
      <c r="K15" s="21">
        <f t="shared" si="1"/>
        <v>0</v>
      </c>
      <c r="L15" s="20">
        <f t="shared" si="2"/>
        <v>0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0</v>
      </c>
      <c r="E16" s="13">
        <f>SUM(E7:E15)</f>
        <v>0</v>
      </c>
      <c r="F16" s="13">
        <f>SUM(F7:F15)</f>
        <v>0</v>
      </c>
      <c r="G16" s="13">
        <f>SUM(G7:G15)</f>
        <v>0</v>
      </c>
      <c r="H16" s="13">
        <f t="shared" si="0"/>
        <v>0</v>
      </c>
      <c r="I16" s="14">
        <f>IF($D16&gt;0,E16/$D16,0)</f>
        <v>0</v>
      </c>
      <c r="J16" s="14">
        <f>IF($D16&gt;0,F16/$D16,0)</f>
        <v>0</v>
      </c>
      <c r="K16" s="14">
        <f>IF($D16&gt;0,G16/$D16,0)</f>
        <v>0</v>
      </c>
      <c r="L16" s="15">
        <f t="shared" si="2"/>
        <v>0</v>
      </c>
    </row>
    <row r="17" spans="1:12" s="10" customFormat="1" ht="15" customHeight="1">
      <c r="A17" s="40" t="s">
        <v>51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2"/>
    </row>
    <row r="18" spans="1:12" ht="15" customHeight="1">
      <c r="A18" s="2" t="s">
        <v>21</v>
      </c>
      <c r="B18" s="2" t="s">
        <v>22</v>
      </c>
      <c r="C18" s="2"/>
      <c r="D18" s="18"/>
      <c r="E18" s="18"/>
      <c r="F18" s="18"/>
      <c r="G18" s="18"/>
      <c r="H18" s="18">
        <f t="shared" si="0"/>
        <v>0</v>
      </c>
      <c r="I18" s="21">
        <f aca="true" t="shared" si="3" ref="I18:K25">IF($D18&gt;0,E18/$D18,0)</f>
        <v>0</v>
      </c>
      <c r="J18" s="21">
        <f t="shared" si="3"/>
        <v>0</v>
      </c>
      <c r="K18" s="21">
        <f t="shared" si="3"/>
        <v>0</v>
      </c>
      <c r="L18" s="20">
        <f t="shared" si="2"/>
        <v>0</v>
      </c>
    </row>
    <row r="19" spans="1:12" ht="15" customHeight="1">
      <c r="A19" s="2" t="s">
        <v>25</v>
      </c>
      <c r="B19" s="2" t="s">
        <v>26</v>
      </c>
      <c r="C19" s="2"/>
      <c r="D19" s="18"/>
      <c r="E19" s="18"/>
      <c r="F19" s="18"/>
      <c r="G19" s="18"/>
      <c r="H19" s="18">
        <f t="shared" si="0"/>
        <v>0</v>
      </c>
      <c r="I19" s="21">
        <f t="shared" si="3"/>
        <v>0</v>
      </c>
      <c r="J19" s="21">
        <f t="shared" si="3"/>
        <v>0</v>
      </c>
      <c r="K19" s="21">
        <f t="shared" si="3"/>
        <v>0</v>
      </c>
      <c r="L19" s="20">
        <f t="shared" si="2"/>
        <v>0</v>
      </c>
    </row>
    <row r="20" spans="1:12" ht="15" customHeight="1">
      <c r="A20" s="2" t="s">
        <v>27</v>
      </c>
      <c r="B20" s="2" t="s">
        <v>28</v>
      </c>
      <c r="C20" s="2"/>
      <c r="D20" s="18"/>
      <c r="E20" s="18"/>
      <c r="F20" s="18"/>
      <c r="G20" s="18"/>
      <c r="H20" s="18">
        <f t="shared" si="0"/>
        <v>0</v>
      </c>
      <c r="I20" s="21">
        <f t="shared" si="3"/>
        <v>0</v>
      </c>
      <c r="J20" s="21">
        <f t="shared" si="3"/>
        <v>0</v>
      </c>
      <c r="K20" s="21">
        <f t="shared" si="3"/>
        <v>0</v>
      </c>
      <c r="L20" s="20">
        <f t="shared" si="2"/>
        <v>0</v>
      </c>
    </row>
    <row r="21" spans="1:12" ht="15" customHeight="1">
      <c r="A21" s="2" t="s">
        <v>29</v>
      </c>
      <c r="B21" s="2" t="s">
        <v>30</v>
      </c>
      <c r="C21" s="2"/>
      <c r="D21" s="18"/>
      <c r="E21" s="18"/>
      <c r="F21" s="18"/>
      <c r="G21" s="18"/>
      <c r="H21" s="18">
        <f t="shared" si="0"/>
        <v>0</v>
      </c>
      <c r="I21" s="21">
        <f t="shared" si="3"/>
        <v>0</v>
      </c>
      <c r="J21" s="21">
        <f t="shared" si="3"/>
        <v>0</v>
      </c>
      <c r="K21" s="21">
        <f t="shared" si="3"/>
        <v>0</v>
      </c>
      <c r="L21" s="20">
        <f t="shared" si="2"/>
        <v>0</v>
      </c>
    </row>
    <row r="22" spans="1:12" ht="15" customHeight="1">
      <c r="A22" s="2" t="s">
        <v>31</v>
      </c>
      <c r="B22" s="2" t="s">
        <v>32</v>
      </c>
      <c r="C22" s="2"/>
      <c r="D22" s="18"/>
      <c r="E22" s="18"/>
      <c r="F22" s="18"/>
      <c r="G22" s="18"/>
      <c r="H22" s="18">
        <f t="shared" si="0"/>
        <v>0</v>
      </c>
      <c r="I22" s="21">
        <f t="shared" si="3"/>
        <v>0</v>
      </c>
      <c r="J22" s="21">
        <f t="shared" si="3"/>
        <v>0</v>
      </c>
      <c r="K22" s="21">
        <f t="shared" si="3"/>
        <v>0</v>
      </c>
      <c r="L22" s="20">
        <f t="shared" si="2"/>
        <v>0</v>
      </c>
    </row>
    <row r="23" spans="1:12" ht="15" customHeight="1">
      <c r="A23" s="2" t="s">
        <v>33</v>
      </c>
      <c r="B23" s="2" t="s">
        <v>34</v>
      </c>
      <c r="C23" s="2"/>
      <c r="D23" s="18"/>
      <c r="E23" s="18"/>
      <c r="F23" s="18"/>
      <c r="G23" s="18"/>
      <c r="H23" s="18">
        <f t="shared" si="0"/>
        <v>0</v>
      </c>
      <c r="I23" s="21">
        <f t="shared" si="3"/>
        <v>0</v>
      </c>
      <c r="J23" s="21">
        <f t="shared" si="3"/>
        <v>0</v>
      </c>
      <c r="K23" s="21">
        <f t="shared" si="3"/>
        <v>0</v>
      </c>
      <c r="L23" s="20">
        <f t="shared" si="2"/>
        <v>0</v>
      </c>
    </row>
    <row r="24" spans="1:12" ht="15" customHeight="1">
      <c r="A24" s="2" t="s">
        <v>35</v>
      </c>
      <c r="B24" s="2" t="s">
        <v>36</v>
      </c>
      <c r="C24" s="2"/>
      <c r="D24" s="18"/>
      <c r="E24" s="18"/>
      <c r="F24" s="18"/>
      <c r="G24" s="18"/>
      <c r="H24" s="18">
        <f t="shared" si="0"/>
        <v>0</v>
      </c>
      <c r="I24" s="21">
        <f t="shared" si="3"/>
        <v>0</v>
      </c>
      <c r="J24" s="21">
        <f t="shared" si="3"/>
        <v>0</v>
      </c>
      <c r="K24" s="21">
        <f t="shared" si="3"/>
        <v>0</v>
      </c>
      <c r="L24" s="20">
        <f t="shared" si="2"/>
        <v>0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0</v>
      </c>
      <c r="E25" s="22">
        <f>SUM(E18:E24)</f>
        <v>0</v>
      </c>
      <c r="F25" s="22">
        <f>SUM(F18:F24)</f>
        <v>0</v>
      </c>
      <c r="G25" s="22">
        <f>SUM(G18:G24)</f>
        <v>0</v>
      </c>
      <c r="H25" s="22">
        <f>SUM(E25:G25)</f>
        <v>0</v>
      </c>
      <c r="I25" s="23">
        <f>IF($D25&gt;0,E25/$D25,0)</f>
        <v>0</v>
      </c>
      <c r="J25" s="23">
        <f t="shared" si="3"/>
        <v>0</v>
      </c>
      <c r="K25" s="23">
        <f t="shared" si="3"/>
        <v>0</v>
      </c>
      <c r="L25" s="23">
        <f>IF(G25&gt;0,H25/$D25,0)</f>
        <v>0</v>
      </c>
    </row>
    <row r="26" spans="1:12" ht="15" customHeight="1">
      <c r="A26" s="37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9"/>
    </row>
    <row r="27" spans="1:12" ht="15" customHeight="1">
      <c r="A27" s="24" t="s">
        <v>37</v>
      </c>
      <c r="B27" s="24" t="s">
        <v>38</v>
      </c>
      <c r="C27" s="24"/>
      <c r="D27" s="9"/>
      <c r="E27" s="9"/>
      <c r="F27" s="9"/>
      <c r="G27" s="9"/>
      <c r="H27" s="9">
        <f>SUM(E27:G27)</f>
        <v>0</v>
      </c>
      <c r="I27" s="25">
        <f>IF($D27&gt;0,E27/$D27,0)</f>
        <v>0</v>
      </c>
      <c r="J27" s="25">
        <f>IF($D27&gt;0,F27/$D27,0)</f>
        <v>0</v>
      </c>
      <c r="K27" s="25">
        <f>IF($D27&gt;0,G27/$D27,0)</f>
        <v>0</v>
      </c>
      <c r="L27" s="25">
        <f>IF($D27&gt;0,H27/$D27,0)</f>
        <v>0</v>
      </c>
    </row>
    <row r="28" spans="1:12" ht="15" customHeight="1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</row>
    <row r="29" spans="1:12" s="10" customFormat="1" ht="15" customHeight="1">
      <c r="A29" s="34" t="s">
        <v>49</v>
      </c>
      <c r="B29" s="35"/>
      <c r="C29" s="36"/>
      <c r="D29" s="11">
        <f>D16+D25+D27</f>
        <v>0</v>
      </c>
      <c r="E29" s="11">
        <f>E16+E25+E27</f>
        <v>0</v>
      </c>
      <c r="F29" s="11">
        <f>F16+F25+F27</f>
        <v>0</v>
      </c>
      <c r="G29" s="11">
        <f>G16+G25+G27</f>
        <v>0</v>
      </c>
      <c r="H29" s="11">
        <f>SUM(E29:G29)</f>
        <v>0</v>
      </c>
      <c r="I29" s="26">
        <f>IF($D29&gt;0,E29/$D29,0)</f>
        <v>0</v>
      </c>
      <c r="J29" s="26">
        <f>IF($D29&gt;0,F29/$D29,0)</f>
        <v>0</v>
      </c>
      <c r="K29" s="26">
        <f>IF($D29&gt;0,G29/$D29,0)</f>
        <v>0</v>
      </c>
      <c r="L29" s="26">
        <f>IF($D29&gt;0,H29/$D29,0)</f>
        <v>0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10">
    <mergeCell ref="A1:L1"/>
    <mergeCell ref="A2:L2"/>
    <mergeCell ref="A3:L3"/>
    <mergeCell ref="A4:L4"/>
    <mergeCell ref="A29:C29"/>
    <mergeCell ref="B6:C6"/>
    <mergeCell ref="B7:C7"/>
    <mergeCell ref="A17:L17"/>
    <mergeCell ref="A26:L26"/>
    <mergeCell ref="A28:L28"/>
  </mergeCells>
  <printOptions/>
  <pageMargins left="0.25" right="0.25" top="0.5" bottom="0.5" header="0.5" footer="0.5"/>
  <pageSetup horizontalDpi="300" verticalDpi="300" orientation="landscape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2.00390625" style="0" customWidth="1"/>
    <col min="10" max="11" width="11.421875" style="0" customWidth="1"/>
    <col min="12" max="12" width="13.28125" style="0" customWidth="1"/>
  </cols>
  <sheetData>
    <row r="1" spans="1:12" ht="15" customHeight="1">
      <c r="A1" s="29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15" customHeight="1">
      <c r="A2" s="31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15" customHeight="1">
      <c r="A3" s="32" t="str">
        <f>"Document Source Statistics July "&amp;yr</f>
        <v>Document Source Statistics July 2019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0"/>
    </row>
    <row r="4" spans="1:12" ht="15" customHeight="1">
      <c r="A4" s="29" t="s">
        <v>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30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33" t="s">
        <v>4</v>
      </c>
      <c r="C6" s="33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43" t="s">
        <v>6</v>
      </c>
      <c r="C7" s="43"/>
      <c r="D7" s="18"/>
      <c r="E7" s="18"/>
      <c r="F7" s="18"/>
      <c r="G7" s="18"/>
      <c r="H7" s="18">
        <f aca="true" t="shared" si="0" ref="H7:H24">SUM(G7)</f>
        <v>0</v>
      </c>
      <c r="I7" s="21">
        <f>IF($D7&gt;0,E7/$D7,0)</f>
        <v>0</v>
      </c>
      <c r="J7" s="21">
        <f>IF($D7&gt;0,F7/$D7,0)</f>
        <v>0</v>
      </c>
      <c r="K7" s="21">
        <f>IF($D7&gt;0,G7/$D7,0)</f>
        <v>0</v>
      </c>
      <c r="L7" s="20">
        <f>SUM(I7:K7)</f>
        <v>0</v>
      </c>
    </row>
    <row r="8" spans="1:12" ht="15" customHeight="1">
      <c r="A8" s="2" t="s">
        <v>7</v>
      </c>
      <c r="B8" s="2" t="s">
        <v>8</v>
      </c>
      <c r="C8" s="2"/>
      <c r="D8" s="18"/>
      <c r="E8" s="18"/>
      <c r="F8" s="18"/>
      <c r="G8" s="18"/>
      <c r="H8" s="18">
        <f t="shared" si="0"/>
        <v>0</v>
      </c>
      <c r="I8" s="21">
        <f aca="true" t="shared" si="1" ref="I8:K15">IF($D8&gt;0,E8/$D8,0)</f>
        <v>0</v>
      </c>
      <c r="J8" s="21">
        <f t="shared" si="1"/>
        <v>0</v>
      </c>
      <c r="K8" s="21">
        <f t="shared" si="1"/>
        <v>0</v>
      </c>
      <c r="L8" s="20">
        <f aca="true" t="shared" si="2" ref="L8:L24">SUM(I8:K8)</f>
        <v>0</v>
      </c>
    </row>
    <row r="9" spans="1:12" ht="15" customHeight="1">
      <c r="A9" s="2" t="s">
        <v>9</v>
      </c>
      <c r="B9" s="2" t="s">
        <v>10</v>
      </c>
      <c r="C9" s="2"/>
      <c r="D9" s="18"/>
      <c r="E9" s="18"/>
      <c r="F9" s="18"/>
      <c r="G9" s="18"/>
      <c r="H9" s="18">
        <f t="shared" si="0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0">
        <f t="shared" si="2"/>
        <v>0</v>
      </c>
    </row>
    <row r="10" spans="1:12" ht="15" customHeight="1">
      <c r="A10" s="2" t="s">
        <v>11</v>
      </c>
      <c r="B10" s="2" t="s">
        <v>12</v>
      </c>
      <c r="C10" s="2"/>
      <c r="D10" s="18"/>
      <c r="E10" s="18"/>
      <c r="F10" s="18"/>
      <c r="G10" s="18"/>
      <c r="H10" s="18">
        <f t="shared" si="0"/>
        <v>0</v>
      </c>
      <c r="I10" s="21">
        <f t="shared" si="1"/>
        <v>0</v>
      </c>
      <c r="J10" s="21">
        <f t="shared" si="1"/>
        <v>0</v>
      </c>
      <c r="K10" s="21">
        <f t="shared" si="1"/>
        <v>0</v>
      </c>
      <c r="L10" s="20">
        <f t="shared" si="2"/>
        <v>0</v>
      </c>
    </row>
    <row r="11" spans="1:12" ht="15" customHeight="1">
      <c r="A11" s="2" t="s">
        <v>13</v>
      </c>
      <c r="B11" s="2" t="s">
        <v>14</v>
      </c>
      <c r="C11" s="2"/>
      <c r="D11" s="18"/>
      <c r="E11" s="18"/>
      <c r="F11" s="18"/>
      <c r="G11" s="18"/>
      <c r="H11" s="18">
        <f t="shared" si="0"/>
        <v>0</v>
      </c>
      <c r="I11" s="21">
        <f t="shared" si="1"/>
        <v>0</v>
      </c>
      <c r="J11" s="21">
        <f t="shared" si="1"/>
        <v>0</v>
      </c>
      <c r="K11" s="21">
        <f t="shared" si="1"/>
        <v>0</v>
      </c>
      <c r="L11" s="20">
        <f t="shared" si="2"/>
        <v>0</v>
      </c>
    </row>
    <row r="12" spans="1:12" ht="15" customHeight="1">
      <c r="A12" s="2" t="s">
        <v>15</v>
      </c>
      <c r="B12" s="2" t="s">
        <v>16</v>
      </c>
      <c r="C12" s="2"/>
      <c r="D12" s="18"/>
      <c r="E12" s="18"/>
      <c r="F12" s="18"/>
      <c r="G12" s="18"/>
      <c r="H12" s="18">
        <f t="shared" si="0"/>
        <v>0</v>
      </c>
      <c r="I12" s="21">
        <f t="shared" si="1"/>
        <v>0</v>
      </c>
      <c r="J12" s="21">
        <f t="shared" si="1"/>
        <v>0</v>
      </c>
      <c r="K12" s="21">
        <f t="shared" si="1"/>
        <v>0</v>
      </c>
      <c r="L12" s="20">
        <f t="shared" si="2"/>
        <v>0</v>
      </c>
    </row>
    <row r="13" spans="1:12" ht="15" customHeight="1">
      <c r="A13" s="2" t="s">
        <v>17</v>
      </c>
      <c r="B13" s="2" t="s">
        <v>18</v>
      </c>
      <c r="C13" s="2"/>
      <c r="D13" s="18"/>
      <c r="E13" s="18"/>
      <c r="F13" s="18"/>
      <c r="G13" s="18"/>
      <c r="H13" s="18">
        <f t="shared" si="0"/>
        <v>0</v>
      </c>
      <c r="I13" s="21">
        <f t="shared" si="1"/>
        <v>0</v>
      </c>
      <c r="J13" s="21">
        <f t="shared" si="1"/>
        <v>0</v>
      </c>
      <c r="K13" s="21">
        <f t="shared" si="1"/>
        <v>0</v>
      </c>
      <c r="L13" s="20">
        <f t="shared" si="2"/>
        <v>0</v>
      </c>
    </row>
    <row r="14" spans="1:12" ht="15" customHeight="1">
      <c r="A14" s="2" t="s">
        <v>19</v>
      </c>
      <c r="B14" s="2" t="s">
        <v>20</v>
      </c>
      <c r="C14" s="2"/>
      <c r="D14" s="18"/>
      <c r="E14" s="18"/>
      <c r="F14" s="18"/>
      <c r="G14" s="18"/>
      <c r="H14" s="18">
        <f t="shared" si="0"/>
        <v>0</v>
      </c>
      <c r="I14" s="21">
        <f t="shared" si="1"/>
        <v>0</v>
      </c>
      <c r="J14" s="21">
        <f t="shared" si="1"/>
        <v>0</v>
      </c>
      <c r="K14" s="21">
        <f t="shared" si="1"/>
        <v>0</v>
      </c>
      <c r="L14" s="20">
        <f t="shared" si="2"/>
        <v>0</v>
      </c>
    </row>
    <row r="15" spans="1:12" ht="15" customHeight="1">
      <c r="A15" s="2" t="s">
        <v>23</v>
      </c>
      <c r="B15" s="2" t="s">
        <v>24</v>
      </c>
      <c r="C15" s="2"/>
      <c r="D15" s="18"/>
      <c r="E15" s="18"/>
      <c r="F15" s="18"/>
      <c r="G15" s="18"/>
      <c r="H15" s="18">
        <f t="shared" si="0"/>
        <v>0</v>
      </c>
      <c r="I15" s="21">
        <f t="shared" si="1"/>
        <v>0</v>
      </c>
      <c r="J15" s="21">
        <f t="shared" si="1"/>
        <v>0</v>
      </c>
      <c r="K15" s="21">
        <f t="shared" si="1"/>
        <v>0</v>
      </c>
      <c r="L15" s="20">
        <f t="shared" si="2"/>
        <v>0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0</v>
      </c>
      <c r="E16" s="13">
        <f>SUM(E7:E15)</f>
        <v>0</v>
      </c>
      <c r="F16" s="13">
        <f>SUM(F7:F15)</f>
        <v>0</v>
      </c>
      <c r="G16" s="13">
        <f>SUM(G7:G15)</f>
        <v>0</v>
      </c>
      <c r="H16" s="13">
        <f t="shared" si="0"/>
        <v>0</v>
      </c>
      <c r="I16" s="14">
        <f>IF($D16&gt;0,E16/$D16,0)</f>
        <v>0</v>
      </c>
      <c r="J16" s="14">
        <f>IF($D16&gt;0,F16/$D16,0)</f>
        <v>0</v>
      </c>
      <c r="K16" s="14">
        <f>IF($D16&gt;0,G16/$D16,0)</f>
        <v>0</v>
      </c>
      <c r="L16" s="15">
        <f t="shared" si="2"/>
        <v>0</v>
      </c>
    </row>
    <row r="17" spans="1:12" s="10" customFormat="1" ht="15" customHeight="1">
      <c r="A17" s="40" t="s">
        <v>51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2"/>
    </row>
    <row r="18" spans="1:12" ht="15" customHeight="1">
      <c r="A18" s="2" t="s">
        <v>21</v>
      </c>
      <c r="B18" s="2" t="s">
        <v>22</v>
      </c>
      <c r="C18" s="2"/>
      <c r="D18" s="18"/>
      <c r="E18" s="18"/>
      <c r="F18" s="18"/>
      <c r="G18" s="18"/>
      <c r="H18" s="18">
        <f t="shared" si="0"/>
        <v>0</v>
      </c>
      <c r="I18" s="21">
        <f aca="true" t="shared" si="3" ref="I18:K25">IF($D18&gt;0,E18/$D18,0)</f>
        <v>0</v>
      </c>
      <c r="J18" s="21">
        <f t="shared" si="3"/>
        <v>0</v>
      </c>
      <c r="K18" s="21">
        <f t="shared" si="3"/>
        <v>0</v>
      </c>
      <c r="L18" s="20">
        <f t="shared" si="2"/>
        <v>0</v>
      </c>
    </row>
    <row r="19" spans="1:12" ht="15" customHeight="1">
      <c r="A19" s="2" t="s">
        <v>25</v>
      </c>
      <c r="B19" s="2" t="s">
        <v>26</v>
      </c>
      <c r="C19" s="2"/>
      <c r="D19" s="18"/>
      <c r="E19" s="18"/>
      <c r="F19" s="18"/>
      <c r="G19" s="18"/>
      <c r="H19" s="18">
        <f t="shared" si="0"/>
        <v>0</v>
      </c>
      <c r="I19" s="21">
        <f t="shared" si="3"/>
        <v>0</v>
      </c>
      <c r="J19" s="21">
        <f t="shared" si="3"/>
        <v>0</v>
      </c>
      <c r="K19" s="21">
        <f t="shared" si="3"/>
        <v>0</v>
      </c>
      <c r="L19" s="20">
        <f t="shared" si="2"/>
        <v>0</v>
      </c>
    </row>
    <row r="20" spans="1:12" ht="15" customHeight="1">
      <c r="A20" s="2" t="s">
        <v>27</v>
      </c>
      <c r="B20" s="2" t="s">
        <v>28</v>
      </c>
      <c r="C20" s="2"/>
      <c r="D20" s="18"/>
      <c r="E20" s="18"/>
      <c r="F20" s="18"/>
      <c r="G20" s="18"/>
      <c r="H20" s="18">
        <f t="shared" si="0"/>
        <v>0</v>
      </c>
      <c r="I20" s="21">
        <f t="shared" si="3"/>
        <v>0</v>
      </c>
      <c r="J20" s="21">
        <f t="shared" si="3"/>
        <v>0</v>
      </c>
      <c r="K20" s="21">
        <f t="shared" si="3"/>
        <v>0</v>
      </c>
      <c r="L20" s="20">
        <f t="shared" si="2"/>
        <v>0</v>
      </c>
    </row>
    <row r="21" spans="1:12" ht="15" customHeight="1">
      <c r="A21" s="2" t="s">
        <v>29</v>
      </c>
      <c r="B21" s="2" t="s">
        <v>30</v>
      </c>
      <c r="C21" s="2"/>
      <c r="D21" s="18"/>
      <c r="E21" s="18"/>
      <c r="F21" s="18"/>
      <c r="G21" s="18"/>
      <c r="H21" s="18">
        <f t="shared" si="0"/>
        <v>0</v>
      </c>
      <c r="I21" s="21">
        <f t="shared" si="3"/>
        <v>0</v>
      </c>
      <c r="J21" s="21">
        <f t="shared" si="3"/>
        <v>0</v>
      </c>
      <c r="K21" s="21">
        <f t="shared" si="3"/>
        <v>0</v>
      </c>
      <c r="L21" s="20">
        <f t="shared" si="2"/>
        <v>0</v>
      </c>
    </row>
    <row r="22" spans="1:12" ht="15" customHeight="1">
      <c r="A22" s="2" t="s">
        <v>31</v>
      </c>
      <c r="B22" s="2" t="s">
        <v>32</v>
      </c>
      <c r="C22" s="2"/>
      <c r="D22" s="18"/>
      <c r="E22" s="18"/>
      <c r="F22" s="18"/>
      <c r="G22" s="18"/>
      <c r="H22" s="18">
        <f t="shared" si="0"/>
        <v>0</v>
      </c>
      <c r="I22" s="21">
        <f t="shared" si="3"/>
        <v>0</v>
      </c>
      <c r="J22" s="21">
        <f t="shared" si="3"/>
        <v>0</v>
      </c>
      <c r="K22" s="21">
        <f t="shared" si="3"/>
        <v>0</v>
      </c>
      <c r="L22" s="20">
        <f t="shared" si="2"/>
        <v>0</v>
      </c>
    </row>
    <row r="23" spans="1:12" ht="15" customHeight="1">
      <c r="A23" s="2" t="s">
        <v>33</v>
      </c>
      <c r="B23" s="2" t="s">
        <v>34</v>
      </c>
      <c r="C23" s="2"/>
      <c r="D23" s="18"/>
      <c r="E23" s="18"/>
      <c r="F23" s="18"/>
      <c r="G23" s="18"/>
      <c r="H23" s="18">
        <f t="shared" si="0"/>
        <v>0</v>
      </c>
      <c r="I23" s="21">
        <f t="shared" si="3"/>
        <v>0</v>
      </c>
      <c r="J23" s="21">
        <f t="shared" si="3"/>
        <v>0</v>
      </c>
      <c r="K23" s="21">
        <f t="shared" si="3"/>
        <v>0</v>
      </c>
      <c r="L23" s="20">
        <f t="shared" si="2"/>
        <v>0</v>
      </c>
    </row>
    <row r="24" spans="1:12" ht="15" customHeight="1">
      <c r="A24" s="2" t="s">
        <v>35</v>
      </c>
      <c r="B24" s="2" t="s">
        <v>36</v>
      </c>
      <c r="C24" s="2"/>
      <c r="D24" s="18"/>
      <c r="E24" s="18"/>
      <c r="F24" s="18"/>
      <c r="G24" s="18"/>
      <c r="H24" s="18">
        <f t="shared" si="0"/>
        <v>0</v>
      </c>
      <c r="I24" s="21">
        <f t="shared" si="3"/>
        <v>0</v>
      </c>
      <c r="J24" s="21">
        <f t="shared" si="3"/>
        <v>0</v>
      </c>
      <c r="K24" s="21">
        <f t="shared" si="3"/>
        <v>0</v>
      </c>
      <c r="L24" s="20">
        <f t="shared" si="2"/>
        <v>0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0</v>
      </c>
      <c r="E25" s="22">
        <f>SUM(E18:E24)</f>
        <v>0</v>
      </c>
      <c r="F25" s="22">
        <f>SUM(F18:F24)</f>
        <v>0</v>
      </c>
      <c r="G25" s="22">
        <f>SUM(G18:G24)</f>
        <v>0</v>
      </c>
      <c r="H25" s="22">
        <f>SUM(E25:G25)</f>
        <v>0</v>
      </c>
      <c r="I25" s="23">
        <f>IF($D25&gt;0,E25/$D25,0)</f>
        <v>0</v>
      </c>
      <c r="J25" s="23">
        <f t="shared" si="3"/>
        <v>0</v>
      </c>
      <c r="K25" s="23">
        <f t="shared" si="3"/>
        <v>0</v>
      </c>
      <c r="L25" s="23">
        <f>IF(G25&gt;0,H25/$D25,0)</f>
        <v>0</v>
      </c>
    </row>
    <row r="26" spans="1:12" ht="15" customHeight="1">
      <c r="A26" s="37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9"/>
    </row>
    <row r="27" spans="1:12" ht="15" customHeight="1">
      <c r="A27" s="24" t="s">
        <v>37</v>
      </c>
      <c r="B27" s="24" t="s">
        <v>38</v>
      </c>
      <c r="C27" s="24"/>
      <c r="D27" s="9"/>
      <c r="E27" s="9"/>
      <c r="F27" s="9"/>
      <c r="G27" s="9"/>
      <c r="H27" s="9">
        <f>SUM(E27:G27)</f>
        <v>0</v>
      </c>
      <c r="I27" s="25">
        <f>IF($D27&gt;0,E27/$D27,0)</f>
        <v>0</v>
      </c>
      <c r="J27" s="25">
        <f>IF($D27&gt;0,F27/$D27,0)</f>
        <v>0</v>
      </c>
      <c r="K27" s="25">
        <f>IF($D27&gt;0,G27/$D27,0)</f>
        <v>0</v>
      </c>
      <c r="L27" s="25">
        <f>IF($D27&gt;0,H27/$D27,0)</f>
        <v>0</v>
      </c>
    </row>
    <row r="28" spans="1:12" ht="15" customHeight="1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</row>
    <row r="29" spans="1:12" s="10" customFormat="1" ht="15" customHeight="1">
      <c r="A29" s="34" t="s">
        <v>49</v>
      </c>
      <c r="B29" s="35"/>
      <c r="C29" s="36"/>
      <c r="D29" s="11">
        <f>D16+D25+D27</f>
        <v>0</v>
      </c>
      <c r="E29" s="11">
        <f>E16+E25+E27</f>
        <v>0</v>
      </c>
      <c r="F29" s="11">
        <f>F16+F25+F27</f>
        <v>0</v>
      </c>
      <c r="G29" s="11">
        <f>G16+G25+G27</f>
        <v>0</v>
      </c>
      <c r="H29" s="11">
        <f>SUM(E29:G29)</f>
        <v>0</v>
      </c>
      <c r="I29" s="26">
        <f>IF($D29&gt;0,E29/$D29,0)</f>
        <v>0</v>
      </c>
      <c r="J29" s="26">
        <f>IF($D29&gt;0,F29/$D29,0)</f>
        <v>0</v>
      </c>
      <c r="K29" s="26">
        <f>IF($D29&gt;0,G29/$D29,0)</f>
        <v>0</v>
      </c>
      <c r="L29" s="26">
        <f>IF($D29&gt;0,H29/$D29,0)</f>
        <v>0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10">
    <mergeCell ref="A1:L1"/>
    <mergeCell ref="A2:L2"/>
    <mergeCell ref="A3:L3"/>
    <mergeCell ref="A4:L4"/>
    <mergeCell ref="A29:C29"/>
    <mergeCell ref="B6:C6"/>
    <mergeCell ref="B7:C7"/>
    <mergeCell ref="A17:L17"/>
    <mergeCell ref="A26:L26"/>
    <mergeCell ref="A28:L28"/>
  </mergeCells>
  <printOptions/>
  <pageMargins left="0.25" right="0.25" top="0.5" bottom="1.25" header="0.5" footer="0.5"/>
  <pageSetup horizontalDpi="300" verticalDpi="300" orientation="landscape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28" sqref="A28:L28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2.00390625" style="0" customWidth="1"/>
    <col min="10" max="11" width="11.421875" style="0" customWidth="1"/>
    <col min="12" max="12" width="13.28125" style="0" customWidth="1"/>
  </cols>
  <sheetData>
    <row r="1" spans="1:12" ht="15" customHeight="1">
      <c r="A1" s="29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15" customHeight="1">
      <c r="A2" s="31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15" customHeight="1">
      <c r="A3" s="32" t="str">
        <f>"Document Source Statistics August "&amp;yr</f>
        <v>Document Source Statistics August 2019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0"/>
    </row>
    <row r="4" spans="1:12" ht="15" customHeight="1">
      <c r="A4" s="29" t="s">
        <v>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30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33" t="s">
        <v>4</v>
      </c>
      <c r="C6" s="33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43" t="s">
        <v>6</v>
      </c>
      <c r="C7" s="43"/>
      <c r="D7" s="18"/>
      <c r="E7" s="18"/>
      <c r="F7" s="18"/>
      <c r="G7" s="18"/>
      <c r="H7" s="18">
        <f aca="true" t="shared" si="0" ref="H7:H24">SUM(G7)</f>
        <v>0</v>
      </c>
      <c r="I7" s="21">
        <f>IF($D7&gt;0,E7/$D7,0)</f>
        <v>0</v>
      </c>
      <c r="J7" s="21">
        <f>IF($D7&gt;0,F7/$D7,0)</f>
        <v>0</v>
      </c>
      <c r="K7" s="21">
        <f>IF($D7&gt;0,G7/$D7,0)</f>
        <v>0</v>
      </c>
      <c r="L7" s="20">
        <f>SUM(I7:K7)</f>
        <v>0</v>
      </c>
    </row>
    <row r="8" spans="1:12" ht="15" customHeight="1">
      <c r="A8" s="2" t="s">
        <v>7</v>
      </c>
      <c r="B8" s="2" t="s">
        <v>8</v>
      </c>
      <c r="C8" s="2"/>
      <c r="D8" s="18"/>
      <c r="E8" s="18"/>
      <c r="F8" s="18"/>
      <c r="G8" s="18"/>
      <c r="H8" s="18">
        <f t="shared" si="0"/>
        <v>0</v>
      </c>
      <c r="I8" s="21">
        <f aca="true" t="shared" si="1" ref="I8:K15">IF($D8&gt;0,E8/$D8,0)</f>
        <v>0</v>
      </c>
      <c r="J8" s="21">
        <f t="shared" si="1"/>
        <v>0</v>
      </c>
      <c r="K8" s="21">
        <f t="shared" si="1"/>
        <v>0</v>
      </c>
      <c r="L8" s="20">
        <f aca="true" t="shared" si="2" ref="L8:L24">SUM(I8:K8)</f>
        <v>0</v>
      </c>
    </row>
    <row r="9" spans="1:12" ht="15" customHeight="1">
      <c r="A9" s="2" t="s">
        <v>9</v>
      </c>
      <c r="B9" s="2" t="s">
        <v>10</v>
      </c>
      <c r="C9" s="2"/>
      <c r="D9" s="18"/>
      <c r="E9" s="18"/>
      <c r="F9" s="18"/>
      <c r="G9" s="18"/>
      <c r="H9" s="18">
        <f t="shared" si="0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0">
        <f t="shared" si="2"/>
        <v>0</v>
      </c>
    </row>
    <row r="10" spans="1:12" ht="15" customHeight="1">
      <c r="A10" s="2" t="s">
        <v>11</v>
      </c>
      <c r="B10" s="2" t="s">
        <v>12</v>
      </c>
      <c r="C10" s="2"/>
      <c r="D10" s="18"/>
      <c r="E10" s="18"/>
      <c r="F10" s="18"/>
      <c r="G10" s="18"/>
      <c r="H10" s="18">
        <f t="shared" si="0"/>
        <v>0</v>
      </c>
      <c r="I10" s="21">
        <f t="shared" si="1"/>
        <v>0</v>
      </c>
      <c r="J10" s="21">
        <f t="shared" si="1"/>
        <v>0</v>
      </c>
      <c r="K10" s="21">
        <f t="shared" si="1"/>
        <v>0</v>
      </c>
      <c r="L10" s="20">
        <f t="shared" si="2"/>
        <v>0</v>
      </c>
    </row>
    <row r="11" spans="1:12" ht="15" customHeight="1">
      <c r="A11" s="2" t="s">
        <v>13</v>
      </c>
      <c r="B11" s="2" t="s">
        <v>14</v>
      </c>
      <c r="C11" s="2"/>
      <c r="D11" s="18"/>
      <c r="E11" s="18"/>
      <c r="F11" s="18"/>
      <c r="G11" s="18"/>
      <c r="H11" s="18">
        <f t="shared" si="0"/>
        <v>0</v>
      </c>
      <c r="I11" s="21">
        <f t="shared" si="1"/>
        <v>0</v>
      </c>
      <c r="J11" s="21">
        <f t="shared" si="1"/>
        <v>0</v>
      </c>
      <c r="K11" s="21">
        <f t="shared" si="1"/>
        <v>0</v>
      </c>
      <c r="L11" s="20">
        <f t="shared" si="2"/>
        <v>0</v>
      </c>
    </row>
    <row r="12" spans="1:12" ht="15" customHeight="1">
      <c r="A12" s="2" t="s">
        <v>15</v>
      </c>
      <c r="B12" s="2" t="s">
        <v>16</v>
      </c>
      <c r="C12" s="2"/>
      <c r="D12" s="18"/>
      <c r="E12" s="18"/>
      <c r="F12" s="18"/>
      <c r="G12" s="18"/>
      <c r="H12" s="18">
        <f t="shared" si="0"/>
        <v>0</v>
      </c>
      <c r="I12" s="21">
        <f t="shared" si="1"/>
        <v>0</v>
      </c>
      <c r="J12" s="21">
        <f t="shared" si="1"/>
        <v>0</v>
      </c>
      <c r="K12" s="21">
        <f t="shared" si="1"/>
        <v>0</v>
      </c>
      <c r="L12" s="20">
        <f t="shared" si="2"/>
        <v>0</v>
      </c>
    </row>
    <row r="13" spans="1:12" ht="15" customHeight="1">
      <c r="A13" s="2" t="s">
        <v>17</v>
      </c>
      <c r="B13" s="2" t="s">
        <v>18</v>
      </c>
      <c r="C13" s="2"/>
      <c r="D13" s="18"/>
      <c r="E13" s="18"/>
      <c r="F13" s="18"/>
      <c r="G13" s="18"/>
      <c r="H13" s="18">
        <f t="shared" si="0"/>
        <v>0</v>
      </c>
      <c r="I13" s="21">
        <f t="shared" si="1"/>
        <v>0</v>
      </c>
      <c r="J13" s="21">
        <f t="shared" si="1"/>
        <v>0</v>
      </c>
      <c r="K13" s="21">
        <f t="shared" si="1"/>
        <v>0</v>
      </c>
      <c r="L13" s="20">
        <f t="shared" si="2"/>
        <v>0</v>
      </c>
    </row>
    <row r="14" spans="1:12" ht="15" customHeight="1">
      <c r="A14" s="2" t="s">
        <v>19</v>
      </c>
      <c r="B14" s="2" t="s">
        <v>20</v>
      </c>
      <c r="C14" s="2"/>
      <c r="D14" s="18"/>
      <c r="E14" s="18"/>
      <c r="F14" s="18"/>
      <c r="G14" s="18"/>
      <c r="H14" s="18">
        <f t="shared" si="0"/>
        <v>0</v>
      </c>
      <c r="I14" s="21">
        <f t="shared" si="1"/>
        <v>0</v>
      </c>
      <c r="J14" s="21">
        <f t="shared" si="1"/>
        <v>0</v>
      </c>
      <c r="K14" s="21">
        <f t="shared" si="1"/>
        <v>0</v>
      </c>
      <c r="L14" s="20">
        <f t="shared" si="2"/>
        <v>0</v>
      </c>
    </row>
    <row r="15" spans="1:12" ht="15" customHeight="1">
      <c r="A15" s="2" t="s">
        <v>23</v>
      </c>
      <c r="B15" s="2" t="s">
        <v>24</v>
      </c>
      <c r="C15" s="2"/>
      <c r="D15" s="18"/>
      <c r="E15" s="18"/>
      <c r="F15" s="18"/>
      <c r="G15" s="18"/>
      <c r="H15" s="18">
        <f t="shared" si="0"/>
        <v>0</v>
      </c>
      <c r="I15" s="21">
        <f t="shared" si="1"/>
        <v>0</v>
      </c>
      <c r="J15" s="21">
        <f t="shared" si="1"/>
        <v>0</v>
      </c>
      <c r="K15" s="21">
        <f t="shared" si="1"/>
        <v>0</v>
      </c>
      <c r="L15" s="20">
        <f t="shared" si="2"/>
        <v>0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0</v>
      </c>
      <c r="E16" s="13">
        <f>SUM(E7:E15)</f>
        <v>0</v>
      </c>
      <c r="F16" s="13">
        <f>SUM(F7:F15)</f>
        <v>0</v>
      </c>
      <c r="G16" s="13">
        <f>SUM(G7:G15)</f>
        <v>0</v>
      </c>
      <c r="H16" s="13">
        <f t="shared" si="0"/>
        <v>0</v>
      </c>
      <c r="I16" s="14">
        <f>IF($D16&gt;0,E16/$D16,0)</f>
        <v>0</v>
      </c>
      <c r="J16" s="14">
        <f>IF($D16&gt;0,F16/$D16,0)</f>
        <v>0</v>
      </c>
      <c r="K16" s="14">
        <f>IF($D16&gt;0,G16/$D16,0)</f>
        <v>0</v>
      </c>
      <c r="L16" s="15">
        <f t="shared" si="2"/>
        <v>0</v>
      </c>
    </row>
    <row r="17" spans="1:12" s="10" customFormat="1" ht="15" customHeight="1">
      <c r="A17" s="40" t="s">
        <v>51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2"/>
    </row>
    <row r="18" spans="1:12" ht="15" customHeight="1">
      <c r="A18" s="2" t="s">
        <v>21</v>
      </c>
      <c r="B18" s="2" t="s">
        <v>22</v>
      </c>
      <c r="C18" s="2"/>
      <c r="D18" s="18"/>
      <c r="E18" s="18"/>
      <c r="F18" s="18"/>
      <c r="G18" s="18"/>
      <c r="H18" s="18">
        <f t="shared" si="0"/>
        <v>0</v>
      </c>
      <c r="I18" s="21">
        <f aca="true" t="shared" si="3" ref="I18:K25">IF($D18&gt;0,E18/$D18,0)</f>
        <v>0</v>
      </c>
      <c r="J18" s="21">
        <f t="shared" si="3"/>
        <v>0</v>
      </c>
      <c r="K18" s="21">
        <f t="shared" si="3"/>
        <v>0</v>
      </c>
      <c r="L18" s="20">
        <f t="shared" si="2"/>
        <v>0</v>
      </c>
    </row>
    <row r="19" spans="1:12" ht="15" customHeight="1">
      <c r="A19" s="2" t="s">
        <v>25</v>
      </c>
      <c r="B19" s="2" t="s">
        <v>26</v>
      </c>
      <c r="C19" s="2"/>
      <c r="D19" s="18"/>
      <c r="E19" s="18"/>
      <c r="F19" s="18"/>
      <c r="G19" s="18"/>
      <c r="H19" s="18">
        <f t="shared" si="0"/>
        <v>0</v>
      </c>
      <c r="I19" s="21">
        <f t="shared" si="3"/>
        <v>0</v>
      </c>
      <c r="J19" s="21">
        <f t="shared" si="3"/>
        <v>0</v>
      </c>
      <c r="K19" s="21">
        <f t="shared" si="3"/>
        <v>0</v>
      </c>
      <c r="L19" s="20">
        <f t="shared" si="2"/>
        <v>0</v>
      </c>
    </row>
    <row r="20" spans="1:12" ht="15" customHeight="1">
      <c r="A20" s="2" t="s">
        <v>27</v>
      </c>
      <c r="B20" s="2" t="s">
        <v>28</v>
      </c>
      <c r="C20" s="2"/>
      <c r="D20" s="18"/>
      <c r="E20" s="18"/>
      <c r="F20" s="18"/>
      <c r="G20" s="18"/>
      <c r="H20" s="18">
        <f t="shared" si="0"/>
        <v>0</v>
      </c>
      <c r="I20" s="21">
        <f t="shared" si="3"/>
        <v>0</v>
      </c>
      <c r="J20" s="21">
        <f t="shared" si="3"/>
        <v>0</v>
      </c>
      <c r="K20" s="21">
        <f t="shared" si="3"/>
        <v>0</v>
      </c>
      <c r="L20" s="20">
        <f t="shared" si="2"/>
        <v>0</v>
      </c>
    </row>
    <row r="21" spans="1:12" ht="15" customHeight="1">
      <c r="A21" s="2" t="s">
        <v>29</v>
      </c>
      <c r="B21" s="2" t="s">
        <v>30</v>
      </c>
      <c r="C21" s="2"/>
      <c r="D21" s="18"/>
      <c r="E21" s="18"/>
      <c r="F21" s="18"/>
      <c r="G21" s="18"/>
      <c r="H21" s="18">
        <f t="shared" si="0"/>
        <v>0</v>
      </c>
      <c r="I21" s="21">
        <f t="shared" si="3"/>
        <v>0</v>
      </c>
      <c r="J21" s="21">
        <f t="shared" si="3"/>
        <v>0</v>
      </c>
      <c r="K21" s="21">
        <f t="shared" si="3"/>
        <v>0</v>
      </c>
      <c r="L21" s="20">
        <f t="shared" si="2"/>
        <v>0</v>
      </c>
    </row>
    <row r="22" spans="1:12" ht="15" customHeight="1">
      <c r="A22" s="2" t="s">
        <v>31</v>
      </c>
      <c r="B22" s="2" t="s">
        <v>32</v>
      </c>
      <c r="C22" s="2"/>
      <c r="D22" s="18"/>
      <c r="E22" s="18"/>
      <c r="F22" s="18"/>
      <c r="G22" s="18"/>
      <c r="H22" s="18">
        <f t="shared" si="0"/>
        <v>0</v>
      </c>
      <c r="I22" s="21">
        <f t="shared" si="3"/>
        <v>0</v>
      </c>
      <c r="J22" s="21">
        <f t="shared" si="3"/>
        <v>0</v>
      </c>
      <c r="K22" s="21">
        <f t="shared" si="3"/>
        <v>0</v>
      </c>
      <c r="L22" s="20">
        <f t="shared" si="2"/>
        <v>0</v>
      </c>
    </row>
    <row r="23" spans="1:12" ht="15" customHeight="1">
      <c r="A23" s="2" t="s">
        <v>33</v>
      </c>
      <c r="B23" s="2" t="s">
        <v>34</v>
      </c>
      <c r="C23" s="2"/>
      <c r="D23" s="18"/>
      <c r="E23" s="18"/>
      <c r="F23" s="18"/>
      <c r="G23" s="18"/>
      <c r="H23" s="18">
        <f t="shared" si="0"/>
        <v>0</v>
      </c>
      <c r="I23" s="21">
        <f t="shared" si="3"/>
        <v>0</v>
      </c>
      <c r="J23" s="21">
        <f t="shared" si="3"/>
        <v>0</v>
      </c>
      <c r="K23" s="21">
        <f t="shared" si="3"/>
        <v>0</v>
      </c>
      <c r="L23" s="20">
        <f t="shared" si="2"/>
        <v>0</v>
      </c>
    </row>
    <row r="24" spans="1:12" ht="15" customHeight="1">
      <c r="A24" s="2" t="s">
        <v>35</v>
      </c>
      <c r="B24" s="2" t="s">
        <v>36</v>
      </c>
      <c r="C24" s="2"/>
      <c r="D24" s="18"/>
      <c r="E24" s="18"/>
      <c r="F24" s="18"/>
      <c r="G24" s="18"/>
      <c r="H24" s="18">
        <f t="shared" si="0"/>
        <v>0</v>
      </c>
      <c r="I24" s="21">
        <f t="shared" si="3"/>
        <v>0</v>
      </c>
      <c r="J24" s="21">
        <f t="shared" si="3"/>
        <v>0</v>
      </c>
      <c r="K24" s="21">
        <f t="shared" si="3"/>
        <v>0</v>
      </c>
      <c r="L24" s="20">
        <f t="shared" si="2"/>
        <v>0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0</v>
      </c>
      <c r="E25" s="22">
        <f>SUM(E18:E24)</f>
        <v>0</v>
      </c>
      <c r="F25" s="22">
        <f>SUM(F18:F24)</f>
        <v>0</v>
      </c>
      <c r="G25" s="22">
        <f>SUM(G18:G24)</f>
        <v>0</v>
      </c>
      <c r="H25" s="22">
        <f>SUM(E25:G25)</f>
        <v>0</v>
      </c>
      <c r="I25" s="23">
        <f>IF($D25&gt;0,E25/$D25,0)</f>
        <v>0</v>
      </c>
      <c r="J25" s="23">
        <f t="shared" si="3"/>
        <v>0</v>
      </c>
      <c r="K25" s="23">
        <f t="shared" si="3"/>
        <v>0</v>
      </c>
      <c r="L25" s="23">
        <f>IF(G25&gt;0,H25/$D25,0)</f>
        <v>0</v>
      </c>
    </row>
    <row r="26" spans="1:12" ht="15" customHeight="1">
      <c r="A26" s="37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9"/>
    </row>
    <row r="27" spans="1:12" ht="15" customHeight="1">
      <c r="A27" s="24" t="s">
        <v>37</v>
      </c>
      <c r="B27" s="24" t="s">
        <v>38</v>
      </c>
      <c r="C27" s="24"/>
      <c r="D27" s="9"/>
      <c r="E27" s="9"/>
      <c r="F27" s="9"/>
      <c r="G27" s="9"/>
      <c r="H27" s="9"/>
      <c r="I27" s="25">
        <f>IF($D27&gt;0,E27/$D27,0)</f>
        <v>0</v>
      </c>
      <c r="J27" s="25">
        <f>IF($D27&gt;0,F27/$D27,0)</f>
        <v>0</v>
      </c>
      <c r="K27" s="25">
        <f>IF($D27&gt;0,G27/$D27,0)</f>
        <v>0</v>
      </c>
      <c r="L27" s="25">
        <f>IF($D27&gt;0,H27/$D27,0)</f>
        <v>0</v>
      </c>
    </row>
    <row r="28" spans="1:12" ht="15" customHeight="1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</row>
    <row r="29" spans="1:12" s="10" customFormat="1" ht="15" customHeight="1">
      <c r="A29" s="34" t="s">
        <v>49</v>
      </c>
      <c r="B29" s="35"/>
      <c r="C29" s="36"/>
      <c r="D29" s="11">
        <f>D16+D25+D27</f>
        <v>0</v>
      </c>
      <c r="E29" s="11">
        <f>E16+E25+E27</f>
        <v>0</v>
      </c>
      <c r="F29" s="11">
        <f>F16+F25+F27</f>
        <v>0</v>
      </c>
      <c r="G29" s="11">
        <f>G16+G25+G27</f>
        <v>0</v>
      </c>
      <c r="H29" s="11">
        <f>SUM(E29:G29)</f>
        <v>0</v>
      </c>
      <c r="I29" s="26">
        <f>IF($D29&gt;0,E29/$D29,0)</f>
        <v>0</v>
      </c>
      <c r="J29" s="26">
        <f>IF($D29&gt;0,F29/$D29,0)</f>
        <v>0</v>
      </c>
      <c r="K29" s="26">
        <f>IF($D29&gt;0,G29/$D29,0)</f>
        <v>0</v>
      </c>
      <c r="L29" s="26">
        <f>IF($D29&gt;0,H29/$D29,0)</f>
        <v>0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10">
    <mergeCell ref="A1:L1"/>
    <mergeCell ref="A2:L2"/>
    <mergeCell ref="A3:L3"/>
    <mergeCell ref="A4:L4"/>
    <mergeCell ref="A29:C29"/>
    <mergeCell ref="B6:C6"/>
    <mergeCell ref="B7:C7"/>
    <mergeCell ref="A17:L17"/>
    <mergeCell ref="A26:L26"/>
    <mergeCell ref="A28:L28"/>
  </mergeCells>
  <printOptions/>
  <pageMargins left="0.25" right="0.25" top="1" bottom="1" header="0.5" footer="0.5"/>
  <pageSetup horizontalDpi="600" verticalDpi="600" orientation="landscape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2.00390625" style="0" customWidth="1"/>
    <col min="10" max="11" width="11.421875" style="0" customWidth="1"/>
    <col min="12" max="12" width="13.28125" style="0" customWidth="1"/>
  </cols>
  <sheetData>
    <row r="1" spans="1:12" ht="15" customHeight="1">
      <c r="A1" s="29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15" customHeight="1">
      <c r="A2" s="31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15" customHeight="1">
      <c r="A3" s="32" t="str">
        <f>"Document Source Statistics September "&amp;yr</f>
        <v>Document Source Statistics September 2019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0"/>
    </row>
    <row r="4" spans="1:12" ht="15" customHeight="1">
      <c r="A4" s="29" t="s">
        <v>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30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33" t="s">
        <v>4</v>
      </c>
      <c r="C6" s="33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43" t="s">
        <v>6</v>
      </c>
      <c r="C7" s="43"/>
      <c r="D7" s="18"/>
      <c r="E7" s="18"/>
      <c r="F7" s="18"/>
      <c r="G7" s="18"/>
      <c r="H7" s="18">
        <f aca="true" t="shared" si="0" ref="H7:H16">SUM(G7)</f>
        <v>0</v>
      </c>
      <c r="I7" s="21">
        <f aca="true" t="shared" si="1" ref="I7:I16">IF($D7&gt;0,E7/$D7,0)</f>
        <v>0</v>
      </c>
      <c r="J7" s="21">
        <f aca="true" t="shared" si="2" ref="J7:J16">IF($D7&gt;0,F7/$D7,0)</f>
        <v>0</v>
      </c>
      <c r="K7" s="21">
        <f aca="true" t="shared" si="3" ref="K7:K16">IF($D7&gt;0,G7/$D7,0)</f>
        <v>0</v>
      </c>
      <c r="L7" s="20">
        <f aca="true" t="shared" si="4" ref="L7:L16">SUM(I7:K7)</f>
        <v>0</v>
      </c>
    </row>
    <row r="8" spans="1:12" ht="15" customHeight="1">
      <c r="A8" s="2" t="s">
        <v>7</v>
      </c>
      <c r="B8" s="2" t="s">
        <v>8</v>
      </c>
      <c r="C8" s="2"/>
      <c r="D8" s="18"/>
      <c r="E8" s="18"/>
      <c r="F8" s="18"/>
      <c r="G8" s="18"/>
      <c r="H8" s="18">
        <f t="shared" si="0"/>
        <v>0</v>
      </c>
      <c r="I8" s="21">
        <f t="shared" si="1"/>
        <v>0</v>
      </c>
      <c r="J8" s="21">
        <f t="shared" si="2"/>
        <v>0</v>
      </c>
      <c r="K8" s="21">
        <f t="shared" si="3"/>
        <v>0</v>
      </c>
      <c r="L8" s="20">
        <f t="shared" si="4"/>
        <v>0</v>
      </c>
    </row>
    <row r="9" spans="1:12" ht="15" customHeight="1">
      <c r="A9" s="2" t="s">
        <v>9</v>
      </c>
      <c r="B9" s="2" t="s">
        <v>10</v>
      </c>
      <c r="C9" s="2"/>
      <c r="D9" s="18"/>
      <c r="E9" s="18"/>
      <c r="F9" s="18"/>
      <c r="G9" s="18"/>
      <c r="H9" s="18">
        <f t="shared" si="0"/>
        <v>0</v>
      </c>
      <c r="I9" s="21">
        <f t="shared" si="1"/>
        <v>0</v>
      </c>
      <c r="J9" s="21">
        <f t="shared" si="2"/>
        <v>0</v>
      </c>
      <c r="K9" s="21">
        <f t="shared" si="3"/>
        <v>0</v>
      </c>
      <c r="L9" s="20">
        <f t="shared" si="4"/>
        <v>0</v>
      </c>
    </row>
    <row r="10" spans="1:12" ht="15" customHeight="1">
      <c r="A10" s="2" t="s">
        <v>11</v>
      </c>
      <c r="B10" s="2" t="s">
        <v>12</v>
      </c>
      <c r="C10" s="2"/>
      <c r="D10" s="18"/>
      <c r="E10" s="18"/>
      <c r="F10" s="18"/>
      <c r="G10" s="18"/>
      <c r="H10" s="18">
        <f t="shared" si="0"/>
        <v>0</v>
      </c>
      <c r="I10" s="21">
        <f t="shared" si="1"/>
        <v>0</v>
      </c>
      <c r="J10" s="21">
        <f t="shared" si="2"/>
        <v>0</v>
      </c>
      <c r="K10" s="21">
        <f t="shared" si="3"/>
        <v>0</v>
      </c>
      <c r="L10" s="20">
        <f t="shared" si="4"/>
        <v>0</v>
      </c>
    </row>
    <row r="11" spans="1:12" ht="15" customHeight="1">
      <c r="A11" s="2" t="s">
        <v>13</v>
      </c>
      <c r="B11" s="2" t="s">
        <v>14</v>
      </c>
      <c r="C11" s="2"/>
      <c r="D11" s="18"/>
      <c r="E11" s="18"/>
      <c r="F11" s="18"/>
      <c r="G11" s="18"/>
      <c r="H11" s="18">
        <f t="shared" si="0"/>
        <v>0</v>
      </c>
      <c r="I11" s="21">
        <f t="shared" si="1"/>
        <v>0</v>
      </c>
      <c r="J11" s="21">
        <f t="shared" si="2"/>
        <v>0</v>
      </c>
      <c r="K11" s="21">
        <f t="shared" si="3"/>
        <v>0</v>
      </c>
      <c r="L11" s="20">
        <f t="shared" si="4"/>
        <v>0</v>
      </c>
    </row>
    <row r="12" spans="1:12" ht="15" customHeight="1">
      <c r="A12" s="2" t="s">
        <v>15</v>
      </c>
      <c r="B12" s="2" t="s">
        <v>16</v>
      </c>
      <c r="C12" s="2"/>
      <c r="D12" s="18"/>
      <c r="E12" s="18"/>
      <c r="F12" s="18"/>
      <c r="G12" s="18"/>
      <c r="H12" s="18">
        <f t="shared" si="0"/>
        <v>0</v>
      </c>
      <c r="I12" s="21">
        <f t="shared" si="1"/>
        <v>0</v>
      </c>
      <c r="J12" s="21">
        <f t="shared" si="2"/>
        <v>0</v>
      </c>
      <c r="K12" s="21">
        <f t="shared" si="3"/>
        <v>0</v>
      </c>
      <c r="L12" s="20">
        <f t="shared" si="4"/>
        <v>0</v>
      </c>
    </row>
    <row r="13" spans="1:12" ht="15" customHeight="1">
      <c r="A13" s="2" t="s">
        <v>17</v>
      </c>
      <c r="B13" s="2" t="s">
        <v>18</v>
      </c>
      <c r="C13" s="2"/>
      <c r="D13" s="18"/>
      <c r="E13" s="18"/>
      <c r="F13" s="18"/>
      <c r="G13" s="18"/>
      <c r="H13" s="18">
        <f t="shared" si="0"/>
        <v>0</v>
      </c>
      <c r="I13" s="21">
        <f t="shared" si="1"/>
        <v>0</v>
      </c>
      <c r="J13" s="21">
        <f t="shared" si="2"/>
        <v>0</v>
      </c>
      <c r="K13" s="21">
        <f t="shared" si="3"/>
        <v>0</v>
      </c>
      <c r="L13" s="20">
        <f t="shared" si="4"/>
        <v>0</v>
      </c>
    </row>
    <row r="14" spans="1:12" ht="15" customHeight="1">
      <c r="A14" s="2" t="s">
        <v>19</v>
      </c>
      <c r="B14" s="2" t="s">
        <v>20</v>
      </c>
      <c r="C14" s="2"/>
      <c r="D14" s="18"/>
      <c r="E14" s="18"/>
      <c r="F14" s="18"/>
      <c r="G14" s="18"/>
      <c r="H14" s="18">
        <f t="shared" si="0"/>
        <v>0</v>
      </c>
      <c r="I14" s="21">
        <f t="shared" si="1"/>
        <v>0</v>
      </c>
      <c r="J14" s="21">
        <f t="shared" si="2"/>
        <v>0</v>
      </c>
      <c r="K14" s="21">
        <f t="shared" si="3"/>
        <v>0</v>
      </c>
      <c r="L14" s="20">
        <f t="shared" si="4"/>
        <v>0</v>
      </c>
    </row>
    <row r="15" spans="1:12" ht="15" customHeight="1">
      <c r="A15" s="2" t="s">
        <v>23</v>
      </c>
      <c r="B15" s="2" t="s">
        <v>24</v>
      </c>
      <c r="C15" s="2"/>
      <c r="D15" s="18"/>
      <c r="E15" s="18"/>
      <c r="F15" s="18"/>
      <c r="G15" s="18"/>
      <c r="H15" s="18">
        <f t="shared" si="0"/>
        <v>0</v>
      </c>
      <c r="I15" s="21">
        <f t="shared" si="1"/>
        <v>0</v>
      </c>
      <c r="J15" s="21">
        <f t="shared" si="2"/>
        <v>0</v>
      </c>
      <c r="K15" s="21">
        <f t="shared" si="3"/>
        <v>0</v>
      </c>
      <c r="L15" s="20">
        <f t="shared" si="4"/>
        <v>0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0</v>
      </c>
      <c r="E16" s="13">
        <f>SUM(E7:E15)</f>
        <v>0</v>
      </c>
      <c r="F16" s="13">
        <f>SUM(F7:F15)</f>
        <v>0</v>
      </c>
      <c r="G16" s="13">
        <f>SUM(G7:G15)</f>
        <v>0</v>
      </c>
      <c r="H16" s="13">
        <f t="shared" si="0"/>
        <v>0</v>
      </c>
      <c r="I16" s="14">
        <f t="shared" si="1"/>
        <v>0</v>
      </c>
      <c r="J16" s="14">
        <f t="shared" si="2"/>
        <v>0</v>
      </c>
      <c r="K16" s="14">
        <f t="shared" si="3"/>
        <v>0</v>
      </c>
      <c r="L16" s="15">
        <f t="shared" si="4"/>
        <v>0</v>
      </c>
    </row>
    <row r="17" spans="1:12" s="10" customFormat="1" ht="15" customHeight="1">
      <c r="A17" s="40" t="s">
        <v>51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2"/>
    </row>
    <row r="18" spans="1:12" ht="15" customHeight="1">
      <c r="A18" s="2" t="s">
        <v>21</v>
      </c>
      <c r="B18" s="2" t="s">
        <v>22</v>
      </c>
      <c r="C18" s="2"/>
      <c r="D18" s="18"/>
      <c r="E18" s="18"/>
      <c r="F18" s="18"/>
      <c r="G18" s="18"/>
      <c r="H18" s="18">
        <f aca="true" t="shared" si="5" ref="H18:H24">SUM(G18)</f>
        <v>0</v>
      </c>
      <c r="I18" s="21">
        <f aca="true" t="shared" si="6" ref="I18:K25">IF($D18&gt;0,E18/$D18,0)</f>
        <v>0</v>
      </c>
      <c r="J18" s="21">
        <f t="shared" si="6"/>
        <v>0</v>
      </c>
      <c r="K18" s="21">
        <f t="shared" si="6"/>
        <v>0</v>
      </c>
      <c r="L18" s="20">
        <f aca="true" t="shared" si="7" ref="L18:L24">SUM(I18:K18)</f>
        <v>0</v>
      </c>
    </row>
    <row r="19" spans="1:12" ht="15" customHeight="1">
      <c r="A19" s="2" t="s">
        <v>25</v>
      </c>
      <c r="B19" s="2" t="s">
        <v>26</v>
      </c>
      <c r="C19" s="2"/>
      <c r="D19" s="18"/>
      <c r="E19" s="18"/>
      <c r="F19" s="18"/>
      <c r="G19" s="18"/>
      <c r="H19" s="18">
        <f t="shared" si="5"/>
        <v>0</v>
      </c>
      <c r="I19" s="21">
        <f t="shared" si="6"/>
        <v>0</v>
      </c>
      <c r="J19" s="21">
        <f t="shared" si="6"/>
        <v>0</v>
      </c>
      <c r="K19" s="21">
        <f t="shared" si="6"/>
        <v>0</v>
      </c>
      <c r="L19" s="20">
        <f t="shared" si="7"/>
        <v>0</v>
      </c>
    </row>
    <row r="20" spans="1:12" ht="15" customHeight="1">
      <c r="A20" s="2" t="s">
        <v>27</v>
      </c>
      <c r="B20" s="2" t="s">
        <v>28</v>
      </c>
      <c r="C20" s="2"/>
      <c r="D20" s="18"/>
      <c r="E20" s="18"/>
      <c r="F20" s="18"/>
      <c r="G20" s="18"/>
      <c r="H20" s="18">
        <f t="shared" si="5"/>
        <v>0</v>
      </c>
      <c r="I20" s="21">
        <f t="shared" si="6"/>
        <v>0</v>
      </c>
      <c r="J20" s="21">
        <f t="shared" si="6"/>
        <v>0</v>
      </c>
      <c r="K20" s="21">
        <f t="shared" si="6"/>
        <v>0</v>
      </c>
      <c r="L20" s="20">
        <f t="shared" si="7"/>
        <v>0</v>
      </c>
    </row>
    <row r="21" spans="1:12" ht="15" customHeight="1">
      <c r="A21" s="2" t="s">
        <v>29</v>
      </c>
      <c r="B21" s="2" t="s">
        <v>30</v>
      </c>
      <c r="C21" s="2"/>
      <c r="D21" s="18"/>
      <c r="E21" s="18"/>
      <c r="F21" s="18"/>
      <c r="G21" s="18"/>
      <c r="H21" s="18">
        <f t="shared" si="5"/>
        <v>0</v>
      </c>
      <c r="I21" s="21">
        <f t="shared" si="6"/>
        <v>0</v>
      </c>
      <c r="J21" s="21">
        <f t="shared" si="6"/>
        <v>0</v>
      </c>
      <c r="K21" s="21">
        <f t="shared" si="6"/>
        <v>0</v>
      </c>
      <c r="L21" s="20">
        <f t="shared" si="7"/>
        <v>0</v>
      </c>
    </row>
    <row r="22" spans="1:12" ht="15" customHeight="1">
      <c r="A22" s="2" t="s">
        <v>31</v>
      </c>
      <c r="B22" s="2" t="s">
        <v>32</v>
      </c>
      <c r="C22" s="2"/>
      <c r="D22" s="18"/>
      <c r="E22" s="18"/>
      <c r="F22" s="18"/>
      <c r="G22" s="18"/>
      <c r="H22" s="18">
        <f t="shared" si="5"/>
        <v>0</v>
      </c>
      <c r="I22" s="21">
        <f t="shared" si="6"/>
        <v>0</v>
      </c>
      <c r="J22" s="21">
        <f t="shared" si="6"/>
        <v>0</v>
      </c>
      <c r="K22" s="21">
        <f t="shared" si="6"/>
        <v>0</v>
      </c>
      <c r="L22" s="20">
        <f t="shared" si="7"/>
        <v>0</v>
      </c>
    </row>
    <row r="23" spans="1:12" ht="15" customHeight="1">
      <c r="A23" s="2" t="s">
        <v>33</v>
      </c>
      <c r="B23" s="2" t="s">
        <v>34</v>
      </c>
      <c r="C23" s="2"/>
      <c r="D23" s="18"/>
      <c r="E23" s="18"/>
      <c r="F23" s="18"/>
      <c r="G23" s="18"/>
      <c r="H23" s="18">
        <f t="shared" si="5"/>
        <v>0</v>
      </c>
      <c r="I23" s="21">
        <f t="shared" si="6"/>
        <v>0</v>
      </c>
      <c r="J23" s="21">
        <f t="shared" si="6"/>
        <v>0</v>
      </c>
      <c r="K23" s="21">
        <f t="shared" si="6"/>
        <v>0</v>
      </c>
      <c r="L23" s="20">
        <f t="shared" si="7"/>
        <v>0</v>
      </c>
    </row>
    <row r="24" spans="1:12" ht="15" customHeight="1">
      <c r="A24" s="2" t="s">
        <v>35</v>
      </c>
      <c r="B24" s="2" t="s">
        <v>36</v>
      </c>
      <c r="C24" s="2"/>
      <c r="D24" s="18"/>
      <c r="E24" s="18"/>
      <c r="F24" s="18"/>
      <c r="G24" s="18"/>
      <c r="H24" s="18">
        <f t="shared" si="5"/>
        <v>0</v>
      </c>
      <c r="I24" s="21">
        <f t="shared" si="6"/>
        <v>0</v>
      </c>
      <c r="J24" s="21">
        <f t="shared" si="6"/>
        <v>0</v>
      </c>
      <c r="K24" s="21">
        <f t="shared" si="6"/>
        <v>0</v>
      </c>
      <c r="L24" s="20">
        <f t="shared" si="7"/>
        <v>0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0</v>
      </c>
      <c r="E25" s="22">
        <f>SUM(E18:E24)</f>
        <v>0</v>
      </c>
      <c r="F25" s="22">
        <f>SUM(F18:F24)</f>
        <v>0</v>
      </c>
      <c r="G25" s="22">
        <f>SUM(G18:G24)</f>
        <v>0</v>
      </c>
      <c r="H25" s="22">
        <f>SUM(E25:G25)</f>
        <v>0</v>
      </c>
      <c r="I25" s="23">
        <f t="shared" si="6"/>
        <v>0</v>
      </c>
      <c r="J25" s="23">
        <f t="shared" si="6"/>
        <v>0</v>
      </c>
      <c r="K25" s="23">
        <f t="shared" si="6"/>
        <v>0</v>
      </c>
      <c r="L25" s="23">
        <f>IF(G25&gt;0,H25/$D25,0)</f>
        <v>0</v>
      </c>
    </row>
    <row r="26" spans="1:12" ht="15" customHeight="1">
      <c r="A26" s="37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9"/>
    </row>
    <row r="27" spans="1:12" ht="15" customHeight="1">
      <c r="A27" s="24" t="s">
        <v>37</v>
      </c>
      <c r="B27" s="24" t="s">
        <v>38</v>
      </c>
      <c r="C27" s="24"/>
      <c r="D27" s="9"/>
      <c r="E27" s="9"/>
      <c r="F27" s="9"/>
      <c r="G27" s="9"/>
      <c r="H27" s="9">
        <f>SUM(E27:G27)</f>
        <v>0</v>
      </c>
      <c r="I27" s="25">
        <f>IF($D27&gt;0,E27/$D27,0)</f>
        <v>0</v>
      </c>
      <c r="J27" s="25">
        <f>IF($D27&gt;0,F27/$D27,0)</f>
        <v>0</v>
      </c>
      <c r="K27" s="25">
        <f>IF($D27&gt;0,G27/$D27,0)</f>
        <v>0</v>
      </c>
      <c r="L27" s="25">
        <f>IF($D27&gt;0,H27/$D27,0)</f>
        <v>0</v>
      </c>
    </row>
    <row r="28" spans="1:12" ht="15" customHeight="1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</row>
    <row r="29" spans="1:12" s="10" customFormat="1" ht="15" customHeight="1">
      <c r="A29" s="34" t="s">
        <v>49</v>
      </c>
      <c r="B29" s="35"/>
      <c r="C29" s="36"/>
      <c r="D29" s="11">
        <f>D16+D25+D27</f>
        <v>0</v>
      </c>
      <c r="E29" s="11">
        <f>E16+E25+E27</f>
        <v>0</v>
      </c>
      <c r="F29" s="11">
        <f>F16+F25+F27</f>
        <v>0</v>
      </c>
      <c r="G29" s="11">
        <f>G16+G25+G27</f>
        <v>0</v>
      </c>
      <c r="H29" s="11">
        <f>SUM(E29:G29)</f>
        <v>0</v>
      </c>
      <c r="I29" s="26">
        <f>IF($D29&gt;0,E29/$D29,0)</f>
        <v>0</v>
      </c>
      <c r="J29" s="26">
        <f>IF($D29&gt;0,F29/$D29,0)</f>
        <v>0</v>
      </c>
      <c r="K29" s="26">
        <f>IF($D29&gt;0,G29/$D29,0)</f>
        <v>0</v>
      </c>
      <c r="L29" s="26">
        <f>IF($D29&gt;0,H29/$D29,0)</f>
        <v>0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10">
    <mergeCell ref="A1:L1"/>
    <mergeCell ref="A2:L2"/>
    <mergeCell ref="A3:L3"/>
    <mergeCell ref="A4:L4"/>
    <mergeCell ref="A29:C29"/>
    <mergeCell ref="B6:C6"/>
    <mergeCell ref="B7:C7"/>
    <mergeCell ref="A17:L17"/>
    <mergeCell ref="A26:L26"/>
    <mergeCell ref="A28:L28"/>
  </mergeCells>
  <printOptions/>
  <pageMargins left="0.5" right="0.25" top="0.5" bottom="0.5" header="0.5" footer="0.5"/>
  <pageSetup horizontalDpi="300" verticalDpi="3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Clerk of Courts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d_spivey</dc:creator>
  <cp:keywords/>
  <dc:description/>
  <cp:lastModifiedBy>Kim Reynolds</cp:lastModifiedBy>
  <cp:lastPrinted>2019-05-14T13:23:49Z</cp:lastPrinted>
  <dcterms:created xsi:type="dcterms:W3CDTF">2009-01-14T12:53:02Z</dcterms:created>
  <dcterms:modified xsi:type="dcterms:W3CDTF">2019-05-14T13:28:47Z</dcterms:modified>
  <cp:category/>
  <cp:version/>
  <cp:contentType/>
  <cp:contentStatus/>
</cp:coreProperties>
</file>