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<sst xmlns="http://schemas.openxmlformats.org/spreadsheetml/2006/main" count="665" uniqueCount="52">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</sst>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  <xf numFmtId="0" fontId="10" fillId="0" borderId="0" xfId="0" applyFont="1" applyAlignment="1" quotePrefix="1">
      <alignment horizontal="center" vertical="top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2024"</f>
        <v>Document Source Statistics January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18</v>
      </c>
      <c r="E7" s="18">
        <v>0</v>
      </c>
      <c r="F7" s="18">
        <v>0</v>
      </c>
      <c r="G7" s="18">
        <v>15</v>
      </c>
      <c r="H7" s="18">
        <f>SUM(E7:G7)</f>
        <v>15</v>
      </c>
      <c r="I7" s="21">
        <f>IF($D7&gt;0,E7/$D7,0)</f>
        <v>0</v>
      </c>
      <c r="J7" s="21">
        <f>IF($D7&gt;0,F7/$D7,0)</f>
        <v>0</v>
      </c>
      <c r="K7" s="21">
        <f>IF($D7&gt;0,G7/$D7,0)</f>
        <v>0.8333333333333334</v>
      </c>
      <c r="L7" s="20">
        <f>SUM(I7:K7)</f>
        <v>0.8333333333333334</v>
      </c>
    </row>
    <row r="8" spans="1:12" ht="15" customHeight="1">
      <c r="A8" s="2" t="s">
        <v>7</v>
      </c>
      <c r="B8" s="2" t="s">
        <v>8</v>
      </c>
      <c r="C8" s="2"/>
      <c r="D8" s="18">
        <v>21590</v>
      </c>
      <c r="E8" s="18">
        <v>0</v>
      </c>
      <c r="F8" s="18">
        <v>0</v>
      </c>
      <c r="G8" s="18">
        <v>20127</v>
      </c>
      <c r="H8" s="18">
        <f aca="true" t="shared" si="0" ref="H8:H15">SUM(E8:G8)</f>
        <v>20127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0.9322371468272348</v>
      </c>
      <c r="L8" s="20">
        <f aca="true" t="shared" si="2" ref="L8:L24">SUM(I8:K8)</f>
        <v>0.9322371468272348</v>
      </c>
    </row>
    <row r="9" spans="1:12" ht="15" customHeight="1">
      <c r="A9" s="2" t="s">
        <v>9</v>
      </c>
      <c r="B9" s="2" t="s">
        <v>10</v>
      </c>
      <c r="C9" s="2"/>
      <c r="D9" s="18">
        <v>7677</v>
      </c>
      <c r="E9" s="18">
        <v>0</v>
      </c>
      <c r="F9" s="18">
        <v>0</v>
      </c>
      <c r="G9" s="18">
        <v>7189</v>
      </c>
      <c r="H9" s="18">
        <f t="shared" si="0"/>
        <v>7189</v>
      </c>
      <c r="I9" s="21">
        <f t="shared" si="1"/>
        <v>0</v>
      </c>
      <c r="J9" s="21">
        <f t="shared" si="1"/>
        <v>0</v>
      </c>
      <c r="K9" s="21">
        <f t="shared" si="1"/>
        <v>0.9364335026703139</v>
      </c>
      <c r="L9" s="20">
        <f t="shared" si="2"/>
        <v>0.9364335026703139</v>
      </c>
    </row>
    <row r="10" spans="1:12" ht="15" customHeight="1">
      <c r="A10" s="2" t="s">
        <v>11</v>
      </c>
      <c r="B10" s="2" t="s">
        <v>12</v>
      </c>
      <c r="C10" s="2"/>
      <c r="D10" s="18">
        <v>13964</v>
      </c>
      <c r="E10" s="18">
        <v>0</v>
      </c>
      <c r="F10" s="18">
        <v>0</v>
      </c>
      <c r="G10" s="18">
        <v>8699</v>
      </c>
      <c r="H10" s="18">
        <f t="shared" si="0"/>
        <v>8699</v>
      </c>
      <c r="I10" s="21">
        <f t="shared" si="1"/>
        <v>0</v>
      </c>
      <c r="J10" s="21">
        <f t="shared" si="1"/>
        <v>0</v>
      </c>
      <c r="K10" s="21">
        <f t="shared" si="1"/>
        <v>0.6229590375250644</v>
      </c>
      <c r="L10" s="20">
        <f t="shared" si="2"/>
        <v>0.6229590375250644</v>
      </c>
    </row>
    <row r="11" spans="1:12" ht="15" customHeight="1">
      <c r="A11" s="2" t="s">
        <v>13</v>
      </c>
      <c r="B11" s="2" t="s">
        <v>14</v>
      </c>
      <c r="C11" s="2"/>
      <c r="D11" s="18">
        <v>6075</v>
      </c>
      <c r="E11" s="18">
        <v>0</v>
      </c>
      <c r="F11" s="18">
        <v>0</v>
      </c>
      <c r="G11" s="18">
        <v>5350</v>
      </c>
      <c r="H11" s="18">
        <f t="shared" si="0"/>
        <v>5350</v>
      </c>
      <c r="I11" s="21">
        <f t="shared" si="1"/>
        <v>0</v>
      </c>
      <c r="J11" s="21">
        <f t="shared" si="1"/>
        <v>0</v>
      </c>
      <c r="K11" s="21">
        <f t="shared" si="1"/>
        <v>0.8806584362139918</v>
      </c>
      <c r="L11" s="20">
        <f t="shared" si="2"/>
        <v>0.8806584362139918</v>
      </c>
    </row>
    <row r="12" spans="1:12" ht="15" customHeight="1">
      <c r="A12" s="2" t="s">
        <v>15</v>
      </c>
      <c r="B12" s="2" t="s">
        <v>16</v>
      </c>
      <c r="C12" s="2"/>
      <c r="D12" s="18">
        <v>2007</v>
      </c>
      <c r="E12" s="18">
        <v>0</v>
      </c>
      <c r="F12" s="18">
        <v>0</v>
      </c>
      <c r="G12" s="18">
        <v>1942</v>
      </c>
      <c r="H12" s="18">
        <f t="shared" si="0"/>
        <v>1942</v>
      </c>
      <c r="I12" s="21">
        <f t="shared" si="1"/>
        <v>0</v>
      </c>
      <c r="J12" s="21">
        <f t="shared" si="1"/>
        <v>0</v>
      </c>
      <c r="K12" s="21">
        <f t="shared" si="1"/>
        <v>0.9676133532635774</v>
      </c>
      <c r="L12" s="20">
        <f t="shared" si="2"/>
        <v>0.9676133532635774</v>
      </c>
    </row>
    <row r="13" spans="1:12" ht="15" customHeight="1">
      <c r="A13" s="2" t="s">
        <v>17</v>
      </c>
      <c r="B13" s="2" t="s">
        <v>18</v>
      </c>
      <c r="C13" s="2"/>
      <c r="D13" s="18">
        <v>801</v>
      </c>
      <c r="E13" s="18">
        <v>0</v>
      </c>
      <c r="F13" s="18">
        <v>0</v>
      </c>
      <c r="G13" s="18">
        <v>597</v>
      </c>
      <c r="H13" s="18">
        <f t="shared" si="0"/>
        <v>597</v>
      </c>
      <c r="I13" s="21">
        <f t="shared" si="1"/>
        <v>0</v>
      </c>
      <c r="J13" s="21">
        <f t="shared" si="1"/>
        <v>0</v>
      </c>
      <c r="K13" s="21">
        <f t="shared" si="1"/>
        <v>0.7453183520599251</v>
      </c>
      <c r="L13" s="20">
        <f t="shared" si="2"/>
        <v>0.7453183520599251</v>
      </c>
    </row>
    <row r="14" spans="1:12" ht="15" customHeight="1">
      <c r="A14" s="2" t="s">
        <v>19</v>
      </c>
      <c r="B14" s="2" t="s">
        <v>20</v>
      </c>
      <c r="C14" s="2"/>
      <c r="D14" s="18">
        <v>8053</v>
      </c>
      <c r="E14" s="18">
        <v>0</v>
      </c>
      <c r="F14" s="18">
        <v>0</v>
      </c>
      <c r="G14" s="18">
        <v>6121</v>
      </c>
      <c r="H14" s="18">
        <f t="shared" si="0"/>
        <v>6121</v>
      </c>
      <c r="I14" s="21">
        <f t="shared" si="1"/>
        <v>0</v>
      </c>
      <c r="J14" s="21">
        <f t="shared" si="1"/>
        <v>0</v>
      </c>
      <c r="K14" s="21">
        <f t="shared" si="1"/>
        <v>0.7600894076741587</v>
      </c>
      <c r="L14" s="20">
        <f t="shared" si="2"/>
        <v>0.7600894076741587</v>
      </c>
    </row>
    <row r="15" spans="1:12" ht="15" customHeight="1">
      <c r="A15" s="2" t="s">
        <v>23</v>
      </c>
      <c r="B15" s="2" t="s">
        <v>24</v>
      </c>
      <c r="C15" s="2"/>
      <c r="D15" s="18">
        <v>2707</v>
      </c>
      <c r="E15" s="18">
        <v>0</v>
      </c>
      <c r="F15" s="18">
        <v>0</v>
      </c>
      <c r="G15" s="18">
        <v>2202</v>
      </c>
      <c r="H15" s="18">
        <f t="shared" si="0"/>
        <v>2202</v>
      </c>
      <c r="I15" s="21">
        <f t="shared" si="1"/>
        <v>0</v>
      </c>
      <c r="J15" s="21">
        <f t="shared" si="1"/>
        <v>0</v>
      </c>
      <c r="K15" s="21">
        <f t="shared" si="1"/>
        <v>0.8134466198743997</v>
      </c>
      <c r="L15" s="20">
        <f t="shared" si="2"/>
        <v>0.8134466198743997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62892</v>
      </c>
      <c r="E16" s="13">
        <f>SUM(E7:E15)</f>
        <v>0</v>
      </c>
      <c r="F16" s="13">
        <f>SUM(F7:F15)</f>
        <v>0</v>
      </c>
      <c r="G16" s="13">
        <f>SUM(G7:G15)</f>
        <v>52242</v>
      </c>
      <c r="H16" s="13">
        <f>SUM(G16)</f>
        <v>52242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0.830662087387903</v>
      </c>
      <c r="L16" s="15">
        <f t="shared" si="2"/>
        <v>0.830662087387903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3199</v>
      </c>
      <c r="E18" s="18">
        <v>1917</v>
      </c>
      <c r="F18" s="18">
        <v>7</v>
      </c>
      <c r="G18" s="18">
        <v>947</v>
      </c>
      <c r="H18" s="18">
        <f aca="true" t="shared" si="3" ref="H18:H24">SUM(E18:G18)</f>
        <v>2871</v>
      </c>
      <c r="I18" s="21">
        <f aca="true" t="shared" si="4" ref="I18:I24">IF($D18&gt;0,E18/$D18,0)</f>
        <v>0.5992497655517349</v>
      </c>
      <c r="J18" s="21">
        <f aca="true" t="shared" si="5" ref="J18:J25">IF($D18&gt;0,F18/$D18,0)</f>
        <v>0.002188183807439825</v>
      </c>
      <c r="K18" s="21">
        <f aca="true" t="shared" si="6" ref="K18:K25">IF($D18&gt;0,G18/$D18,0)</f>
        <v>0.2960300093779306</v>
      </c>
      <c r="L18" s="20">
        <f t="shared" si="2"/>
        <v>0.8974679587371053</v>
      </c>
    </row>
    <row r="19" spans="1:12" ht="15" customHeight="1">
      <c r="A19" s="2" t="s">
        <v>25</v>
      </c>
      <c r="B19" s="2" t="s">
        <v>26</v>
      </c>
      <c r="C19" s="2"/>
      <c r="D19" s="18">
        <v>30036</v>
      </c>
      <c r="E19" s="18">
        <v>11369</v>
      </c>
      <c r="F19" s="18">
        <v>533</v>
      </c>
      <c r="G19" s="18">
        <v>9186</v>
      </c>
      <c r="H19" s="18">
        <f t="shared" si="3"/>
        <v>21088</v>
      </c>
      <c r="I19" s="21">
        <f t="shared" si="4"/>
        <v>0.37851245172459713</v>
      </c>
      <c r="J19" s="21">
        <f t="shared" si="5"/>
        <v>0.017745372220002664</v>
      </c>
      <c r="K19" s="21">
        <f t="shared" si="6"/>
        <v>0.30583300039952055</v>
      </c>
      <c r="L19" s="20">
        <f t="shared" si="2"/>
        <v>0.7020908243441204</v>
      </c>
    </row>
    <row r="20" spans="1:12" ht="15" customHeight="1">
      <c r="A20" s="2" t="s">
        <v>27</v>
      </c>
      <c r="B20" s="2" t="s">
        <v>28</v>
      </c>
      <c r="C20" s="2"/>
      <c r="D20" s="18">
        <v>10651</v>
      </c>
      <c r="E20" s="18">
        <v>4420</v>
      </c>
      <c r="F20" s="18">
        <v>56</v>
      </c>
      <c r="G20" s="18">
        <v>2941</v>
      </c>
      <c r="H20" s="18">
        <f t="shared" si="3"/>
        <v>7417</v>
      </c>
      <c r="I20" s="21">
        <f t="shared" si="4"/>
        <v>0.41498450849685475</v>
      </c>
      <c r="J20" s="21">
        <f t="shared" si="5"/>
        <v>0.00525772227959816</v>
      </c>
      <c r="K20" s="21">
        <f t="shared" si="6"/>
        <v>0.2761243075767534</v>
      </c>
      <c r="L20" s="20">
        <f t="shared" si="2"/>
        <v>0.6963665383532063</v>
      </c>
    </row>
    <row r="21" spans="1:12" ht="15" customHeight="1">
      <c r="A21" s="2" t="s">
        <v>29</v>
      </c>
      <c r="B21" s="2" t="s">
        <v>30</v>
      </c>
      <c r="C21" s="2"/>
      <c r="D21" s="18">
        <v>67</v>
      </c>
      <c r="E21" s="18">
        <v>34</v>
      </c>
      <c r="F21" s="18">
        <v>0</v>
      </c>
      <c r="G21" s="18">
        <v>25</v>
      </c>
      <c r="H21" s="18">
        <f t="shared" si="3"/>
        <v>59</v>
      </c>
      <c r="I21" s="21">
        <f t="shared" si="4"/>
        <v>0.5074626865671642</v>
      </c>
      <c r="J21" s="21">
        <f t="shared" si="5"/>
        <v>0</v>
      </c>
      <c r="K21" s="21">
        <f t="shared" si="6"/>
        <v>0.373134328358209</v>
      </c>
      <c r="L21" s="20">
        <f t="shared" si="2"/>
        <v>0.8805970149253732</v>
      </c>
    </row>
    <row r="22" spans="1:12" ht="15" customHeight="1">
      <c r="A22" s="2" t="s">
        <v>31</v>
      </c>
      <c r="B22" s="2" t="s">
        <v>32</v>
      </c>
      <c r="C22" s="2"/>
      <c r="D22" s="18">
        <v>56</v>
      </c>
      <c r="E22" s="18">
        <v>12</v>
      </c>
      <c r="F22" s="18">
        <v>0</v>
      </c>
      <c r="G22" s="18">
        <v>20</v>
      </c>
      <c r="H22" s="18">
        <f t="shared" si="3"/>
        <v>32</v>
      </c>
      <c r="I22" s="21">
        <f t="shared" si="4"/>
        <v>0.21428571428571427</v>
      </c>
      <c r="J22" s="21">
        <f t="shared" si="5"/>
        <v>0</v>
      </c>
      <c r="K22" s="21">
        <f t="shared" si="6"/>
        <v>0.35714285714285715</v>
      </c>
      <c r="L22" s="20">
        <f t="shared" si="2"/>
        <v>0.5714285714285714</v>
      </c>
    </row>
    <row r="23" spans="1:12" ht="15" customHeight="1">
      <c r="A23" s="2" t="s">
        <v>33</v>
      </c>
      <c r="B23" s="2" t="s">
        <v>34</v>
      </c>
      <c r="C23" s="2"/>
      <c r="D23" s="18">
        <v>576</v>
      </c>
      <c r="E23" s="18">
        <v>80</v>
      </c>
      <c r="F23" s="18">
        <v>0</v>
      </c>
      <c r="G23" s="18">
        <v>314</v>
      </c>
      <c r="H23" s="18">
        <f t="shared" si="3"/>
        <v>394</v>
      </c>
      <c r="I23" s="21">
        <f t="shared" si="4"/>
        <v>0.1388888888888889</v>
      </c>
      <c r="J23" s="21">
        <f t="shared" si="5"/>
        <v>0</v>
      </c>
      <c r="K23" s="21">
        <f t="shared" si="6"/>
        <v>0.5451388888888888</v>
      </c>
      <c r="L23" s="20">
        <f t="shared" si="2"/>
        <v>0.6840277777777777</v>
      </c>
    </row>
    <row r="24" spans="1:12" ht="15" customHeight="1">
      <c r="A24" s="2" t="s">
        <v>35</v>
      </c>
      <c r="B24" s="2" t="s">
        <v>36</v>
      </c>
      <c r="C24" s="2"/>
      <c r="D24" s="18">
        <v>10596</v>
      </c>
      <c r="E24" s="18">
        <v>4885</v>
      </c>
      <c r="F24" s="18">
        <v>615</v>
      </c>
      <c r="G24" s="18">
        <v>2611</v>
      </c>
      <c r="H24" s="18">
        <f t="shared" si="3"/>
        <v>8111</v>
      </c>
      <c r="I24" s="21">
        <f t="shared" si="4"/>
        <v>0.4610230275575689</v>
      </c>
      <c r="J24" s="21">
        <f t="shared" si="5"/>
        <v>0.05804077010192525</v>
      </c>
      <c r="K24" s="21">
        <f t="shared" si="6"/>
        <v>0.2464137410343526</v>
      </c>
      <c r="L24" s="20">
        <f t="shared" si="2"/>
        <v>0.7654775386938468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55181</v>
      </c>
      <c r="E25" s="22">
        <f>SUM(E18:E24)</f>
        <v>22717</v>
      </c>
      <c r="F25" s="22">
        <f>SUM(F18:F24)</f>
        <v>1211</v>
      </c>
      <c r="G25" s="22">
        <f>SUM(G18:G24)</f>
        <v>16044</v>
      </c>
      <c r="H25" s="22">
        <f>SUM(E25:G25)</f>
        <v>39972</v>
      </c>
      <c r="I25" s="23">
        <f>IF($D25&gt;0,E25/$D25,0)</f>
        <v>0.4116815570576829</v>
      </c>
      <c r="J25" s="23">
        <f t="shared" si="5"/>
        <v>0.02194595966002791</v>
      </c>
      <c r="K25" s="23">
        <f t="shared" si="6"/>
        <v>0.2907522516808322</v>
      </c>
      <c r="L25" s="23">
        <f>IF(G25&gt;0,H25/$D25,0)</f>
        <v>0.724379768398543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13717</v>
      </c>
      <c r="E27" s="9">
        <v>1670</v>
      </c>
      <c r="F27" s="9">
        <v>5075</v>
      </c>
      <c r="G27" s="9">
        <v>1429</v>
      </c>
      <c r="H27" s="18">
        <f>SUM(E27:G27)</f>
        <v>8174</v>
      </c>
      <c r="I27" s="25">
        <f>IF($D27&gt;0,E27/$D27,0)</f>
        <v>0.12174673762484509</v>
      </c>
      <c r="J27" s="25">
        <f>IF($D27&gt;0,F27/$D27,0)</f>
        <v>0.3699788583509514</v>
      </c>
      <c r="K27" s="25">
        <f>IF($D27&gt;0,G27/$D27,0)</f>
        <v>0.10417729824305606</v>
      </c>
      <c r="L27" s="25">
        <f>IF($D27&gt;0,H27/$D27,0)</f>
        <v>0.5959028942188526</v>
      </c>
    </row>
    <row r="28" spans="1:12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10" customFormat="1" ht="15" customHeight="1">
      <c r="A29" s="52" t="s">
        <v>49</v>
      </c>
      <c r="B29" s="53"/>
      <c r="C29" s="54"/>
      <c r="D29" s="11">
        <f>D16+D25+D27</f>
        <v>131790</v>
      </c>
      <c r="E29" s="11">
        <f>E16+E25+E27</f>
        <v>24387</v>
      </c>
      <c r="F29" s="11">
        <f>F16+F25+F27</f>
        <v>6286</v>
      </c>
      <c r="G29" s="11">
        <f>G16+G25+G27</f>
        <v>69715</v>
      </c>
      <c r="H29" s="11">
        <f>SUM(E29:G29)</f>
        <v>100388</v>
      </c>
      <c r="I29" s="26">
        <f>IF($D29&gt;0,E29/$D29,0)</f>
        <v>0.18504438880036422</v>
      </c>
      <c r="J29" s="26">
        <f>IF($D29&gt;0,F29/$D29,0)</f>
        <v>0.047697093861446244</v>
      </c>
      <c r="K29" s="26">
        <f>IF($D29&gt;0,G29/$D29,0)</f>
        <v>0.5289855072463768</v>
      </c>
      <c r="L29" s="26">
        <f>IF($D29&gt;0,H29/$D29,0)</f>
        <v>0.7617269899081872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October 2024"</f>
        <v>Document Source Statistics October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6"/>
      <c r="E9" s="18"/>
      <c r="F9" s="18"/>
      <c r="G9" s="46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46"/>
      <c r="E10" s="18"/>
      <c r="F10" s="18"/>
      <c r="G10" s="46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46"/>
      <c r="E11" s="18"/>
      <c r="F11" s="18"/>
      <c r="G11" s="46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46"/>
      <c r="E12" s="18"/>
      <c r="F12" s="18"/>
      <c r="G12" s="46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46"/>
      <c r="E13" s="18"/>
      <c r="F13" s="18"/>
      <c r="G13" s="46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46"/>
      <c r="E14" s="18"/>
      <c r="F14" s="18"/>
      <c r="G14" s="46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46"/>
      <c r="E15" s="18"/>
      <c r="F15" s="18"/>
      <c r="G15" s="46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6"/>
      <c r="E18" s="46"/>
      <c r="F18" s="18"/>
      <c r="G18" s="46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46"/>
      <c r="E19" s="46"/>
      <c r="F19" s="46"/>
      <c r="G19" s="46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46"/>
      <c r="E20" s="46"/>
      <c r="F20" s="46"/>
      <c r="G20" s="46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46"/>
      <c r="E21" s="46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46"/>
      <c r="E24" s="46"/>
      <c r="F24" s="18"/>
      <c r="G24" s="46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46"/>
      <c r="E27" s="46"/>
      <c r="F27" s="46"/>
      <c r="G27" s="46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November 2024"</f>
        <v>Document Source Statistics November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December 2024"</f>
        <v>Document Source Statistics December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40"/>
      <c r="E7" s="44"/>
      <c r="F7" s="42"/>
      <c r="G7" s="18"/>
      <c r="H7" s="18">
        <f aca="true" t="shared" si="0" ref="H7:H15">SUM(F7:G7)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>IF($D8&gt;0,E7/$D8,0)</f>
        <v>0</v>
      </c>
      <c r="J8" s="21">
        <f aca="true" t="shared" si="1" ref="J8:J15">IF($D8&gt;0,F8/$D8,0)</f>
        <v>0</v>
      </c>
      <c r="K8" s="21">
        <f aca="true" t="shared" si="2" ref="K8:K16">IF($D8&gt;0,G8/$D8,0)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>IF($D9&gt;0,E7/$D9,0)</f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>IF($D10&gt;0,E7/$D10,0)</f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>IF($D11&gt;0,E7/$D11,0)</f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>IF($D12&gt;0,E7/$D12,0)</f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>IF($D13&gt;0,E7/$D13,0)</f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>IF($D14&gt;0,E7/$D14,0)</f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>IF($D15&gt;0,E7/$D15,0)</f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5">IF($D18&gt;0,E18/$D18,0)</f>
        <v>0</v>
      </c>
      <c r="J18" s="21">
        <f aca="true" t="shared" si="6" ref="J18:K25">IF($D18&gt;0,F18/$D18,0)</f>
        <v>0</v>
      </c>
      <c r="K18" s="21">
        <f aca="true" t="shared" si="7" ref="K18:K24">IF($D18&gt;0,G18/$D18,0)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 t="shared" si="7"/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 t="shared" si="7"/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 t="shared" si="7"/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 t="shared" si="7"/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 t="shared" si="7"/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 t="shared" si="7"/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5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8">
        <v>2023</v>
      </c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7" t="str">
        <f>"Document Source Statistics January 1, 2024 - December 31, 2024"</f>
        <v>Document Source Statistics January 1, 2024 - December 31,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f>SUM(JAN:DEC!D7)</f>
        <v>18</v>
      </c>
      <c r="E7" s="18">
        <f>SUM(JAN:DEC!E7)</f>
        <v>0</v>
      </c>
      <c r="F7" s="18">
        <f>SUM(JAN:DEC!F7)</f>
        <v>0</v>
      </c>
      <c r="G7" s="18">
        <f>SUM(JAN:DEC!G7)</f>
        <v>15</v>
      </c>
      <c r="H7" s="18">
        <f>E7+F7+G7</f>
        <v>15</v>
      </c>
      <c r="I7" s="21">
        <f>IF($D7&gt;0,E7/$D7,0)</f>
        <v>0</v>
      </c>
      <c r="J7" s="21">
        <f>IF($D7&gt;0,F7/$D7,0)</f>
        <v>0</v>
      </c>
      <c r="K7" s="21">
        <f>IF($D7&gt;0,G7/$D7,0)</f>
        <v>0.8333333333333334</v>
      </c>
      <c r="L7" s="20">
        <f>SUM(I7:K7)</f>
        <v>0.8333333333333334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21590</v>
      </c>
      <c r="E8" s="18">
        <f>SUM(JAN:DEC!E8)</f>
        <v>0</v>
      </c>
      <c r="F8" s="18">
        <f>SUM(JAN:DEC!F8)</f>
        <v>0</v>
      </c>
      <c r="G8" s="18">
        <f>SUM(JAN:DEC!G8)</f>
        <v>20127</v>
      </c>
      <c r="H8" s="18">
        <f aca="true" t="shared" si="0" ref="H8:H15">E8+F8+G8</f>
        <v>20127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0.9322371468272348</v>
      </c>
      <c r="L8" s="20">
        <f aca="true" t="shared" si="2" ref="L8:L16">SUM(I8:K8)</f>
        <v>0.9322371468272348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7677</v>
      </c>
      <c r="E9" s="18">
        <f>SUM(JAN:DEC!E9)</f>
        <v>0</v>
      </c>
      <c r="F9" s="18">
        <f>SUM(JAN:DEC!F9)</f>
        <v>0</v>
      </c>
      <c r="G9" s="18">
        <f>SUM(JAN:DEC!G9)</f>
        <v>7189</v>
      </c>
      <c r="H9" s="18">
        <f t="shared" si="0"/>
        <v>7189</v>
      </c>
      <c r="I9" s="21">
        <f t="shared" si="1"/>
        <v>0</v>
      </c>
      <c r="J9" s="21">
        <f t="shared" si="1"/>
        <v>0</v>
      </c>
      <c r="K9" s="21">
        <f t="shared" si="1"/>
        <v>0.9364335026703139</v>
      </c>
      <c r="L9" s="20">
        <f t="shared" si="2"/>
        <v>0.9364335026703139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13964</v>
      </c>
      <c r="E10" s="18">
        <f>SUM(JAN:DEC!E10)</f>
        <v>0</v>
      </c>
      <c r="F10" s="18">
        <f>SUM(JAN:DEC!F10)</f>
        <v>0</v>
      </c>
      <c r="G10" s="18">
        <f>SUM(JAN:DEC!G10)</f>
        <v>8699</v>
      </c>
      <c r="H10" s="18">
        <f t="shared" si="0"/>
        <v>8699</v>
      </c>
      <c r="I10" s="21">
        <f t="shared" si="1"/>
        <v>0</v>
      </c>
      <c r="J10" s="21">
        <f t="shared" si="1"/>
        <v>0</v>
      </c>
      <c r="K10" s="21">
        <f t="shared" si="1"/>
        <v>0.6229590375250644</v>
      </c>
      <c r="L10" s="20">
        <f t="shared" si="2"/>
        <v>0.6229590375250644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6075</v>
      </c>
      <c r="E11" s="18">
        <f>SUM(JAN:DEC!E11)</f>
        <v>0</v>
      </c>
      <c r="F11" s="18">
        <f>SUM(JAN:DEC!F11)</f>
        <v>0</v>
      </c>
      <c r="G11" s="18">
        <f>SUM(JAN:DEC!G11)</f>
        <v>5350</v>
      </c>
      <c r="H11" s="18">
        <f t="shared" si="0"/>
        <v>5350</v>
      </c>
      <c r="I11" s="21">
        <f t="shared" si="1"/>
        <v>0</v>
      </c>
      <c r="J11" s="21">
        <f t="shared" si="1"/>
        <v>0</v>
      </c>
      <c r="K11" s="21">
        <f t="shared" si="1"/>
        <v>0.8806584362139918</v>
      </c>
      <c r="L11" s="20">
        <f t="shared" si="2"/>
        <v>0.8806584362139918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2007</v>
      </c>
      <c r="E12" s="18">
        <f>SUM(JAN:DEC!E12)</f>
        <v>0</v>
      </c>
      <c r="F12" s="18">
        <f>SUM(JAN:DEC!F12)</f>
        <v>0</v>
      </c>
      <c r="G12" s="18">
        <f>SUM(JAN:DEC!G12)</f>
        <v>1942</v>
      </c>
      <c r="H12" s="18">
        <f t="shared" si="0"/>
        <v>1942</v>
      </c>
      <c r="I12" s="21">
        <f t="shared" si="1"/>
        <v>0</v>
      </c>
      <c r="J12" s="21">
        <f t="shared" si="1"/>
        <v>0</v>
      </c>
      <c r="K12" s="21">
        <f t="shared" si="1"/>
        <v>0.9676133532635774</v>
      </c>
      <c r="L12" s="20">
        <f t="shared" si="2"/>
        <v>0.9676133532635774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801</v>
      </c>
      <c r="E13" s="18">
        <f>SUM(JAN:DEC!E13)</f>
        <v>0</v>
      </c>
      <c r="F13" s="18">
        <f>SUM(JAN:DEC!F13)</f>
        <v>0</v>
      </c>
      <c r="G13" s="18">
        <f>SUM(JAN:DEC!G13)</f>
        <v>597</v>
      </c>
      <c r="H13" s="18">
        <f t="shared" si="0"/>
        <v>597</v>
      </c>
      <c r="I13" s="21">
        <f t="shared" si="1"/>
        <v>0</v>
      </c>
      <c r="J13" s="21">
        <f t="shared" si="1"/>
        <v>0</v>
      </c>
      <c r="K13" s="21">
        <f t="shared" si="1"/>
        <v>0.7453183520599251</v>
      </c>
      <c r="L13" s="20">
        <f t="shared" si="2"/>
        <v>0.7453183520599251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8053</v>
      </c>
      <c r="E14" s="18">
        <f>SUM(JAN:DEC!E14)</f>
        <v>0</v>
      </c>
      <c r="F14" s="18">
        <f>SUM(JAN:DEC!F14)</f>
        <v>0</v>
      </c>
      <c r="G14" s="18">
        <f>SUM(JAN:DEC!G14)</f>
        <v>6121</v>
      </c>
      <c r="H14" s="18">
        <f t="shared" si="0"/>
        <v>6121</v>
      </c>
      <c r="I14" s="21">
        <f t="shared" si="1"/>
        <v>0</v>
      </c>
      <c r="J14" s="21">
        <f t="shared" si="1"/>
        <v>0</v>
      </c>
      <c r="K14" s="21">
        <f t="shared" si="1"/>
        <v>0.7600894076741587</v>
      </c>
      <c r="L14" s="20">
        <f t="shared" si="2"/>
        <v>0.7600894076741587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2707</v>
      </c>
      <c r="E15" s="18">
        <f>SUM(JAN:DEC!E15)</f>
        <v>0</v>
      </c>
      <c r="F15" s="18">
        <f>SUM(JAN:DEC!F15)</f>
        <v>0</v>
      </c>
      <c r="G15" s="18">
        <f>SUM(JAN:DEC!G15)</f>
        <v>2202</v>
      </c>
      <c r="H15" s="18">
        <f t="shared" si="0"/>
        <v>2202</v>
      </c>
      <c r="I15" s="21">
        <f t="shared" si="1"/>
        <v>0</v>
      </c>
      <c r="J15" s="21">
        <f t="shared" si="1"/>
        <v>0</v>
      </c>
      <c r="K15" s="21">
        <f t="shared" si="1"/>
        <v>0.8134466198743997</v>
      </c>
      <c r="L15" s="20">
        <f t="shared" si="2"/>
        <v>0.8134466198743997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62892</v>
      </c>
      <c r="E16" s="13">
        <f>SUM(E7:E15)</f>
        <v>0</v>
      </c>
      <c r="F16" s="13">
        <f>SUM(F7:F15)</f>
        <v>0</v>
      </c>
      <c r="G16" s="13">
        <f>SUM(G7:G15)</f>
        <v>52242</v>
      </c>
      <c r="H16" s="13">
        <f>SUM(H7:H15)</f>
        <v>52242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0.830662087387903</v>
      </c>
      <c r="L16" s="15">
        <f t="shared" si="2"/>
        <v>0.830662087387903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3199</v>
      </c>
      <c r="E18" s="18">
        <f>SUM(JAN:DEC!E18)</f>
        <v>1917</v>
      </c>
      <c r="F18" s="18">
        <f>SUM(JAN:DEC!F18)</f>
        <v>7</v>
      </c>
      <c r="G18" s="18">
        <f>SUM(JAN:DEC!G18)</f>
        <v>947</v>
      </c>
      <c r="H18" s="18">
        <f>SUM(JAN:DEC!H18)</f>
        <v>2871</v>
      </c>
      <c r="I18" s="21">
        <f aca="true" t="shared" si="3" ref="I18:K25">IF($D18&gt;0,E18/$D18,0)</f>
        <v>0.5992497655517349</v>
      </c>
      <c r="J18" s="21">
        <f t="shared" si="3"/>
        <v>0.002188183807439825</v>
      </c>
      <c r="K18" s="21">
        <f t="shared" si="3"/>
        <v>0.2960300093779306</v>
      </c>
      <c r="L18" s="20">
        <f aca="true" t="shared" si="4" ref="L18:L24">SUM(I18:K18)</f>
        <v>0.8974679587371053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30036</v>
      </c>
      <c r="E19" s="18">
        <f>SUM(JAN:DEC!E19)</f>
        <v>11369</v>
      </c>
      <c r="F19" s="18">
        <f>SUM(JAN:DEC!F19)</f>
        <v>533</v>
      </c>
      <c r="G19" s="18">
        <f>SUM(JAN:DEC!G19)</f>
        <v>9186</v>
      </c>
      <c r="H19" s="18">
        <f>SUM(JAN:DEC!H19)</f>
        <v>21088</v>
      </c>
      <c r="I19" s="21">
        <f t="shared" si="3"/>
        <v>0.37851245172459713</v>
      </c>
      <c r="J19" s="21">
        <f t="shared" si="3"/>
        <v>0.017745372220002664</v>
      </c>
      <c r="K19" s="21">
        <f t="shared" si="3"/>
        <v>0.30583300039952055</v>
      </c>
      <c r="L19" s="20">
        <f t="shared" si="4"/>
        <v>0.7020908243441204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10651</v>
      </c>
      <c r="E20" s="18">
        <f>SUM(JAN:DEC!E20)</f>
        <v>4420</v>
      </c>
      <c r="F20" s="18">
        <f>SUM(JAN:DEC!F20)</f>
        <v>56</v>
      </c>
      <c r="G20" s="18">
        <f>SUM(JAN:DEC!G20)</f>
        <v>2941</v>
      </c>
      <c r="H20" s="18">
        <f>SUM(JAN:DEC!H20)</f>
        <v>7417</v>
      </c>
      <c r="I20" s="21">
        <f t="shared" si="3"/>
        <v>0.41498450849685475</v>
      </c>
      <c r="J20" s="21">
        <f t="shared" si="3"/>
        <v>0.00525772227959816</v>
      </c>
      <c r="K20" s="21">
        <f t="shared" si="3"/>
        <v>0.2761243075767534</v>
      </c>
      <c r="L20" s="20">
        <f t="shared" si="4"/>
        <v>0.6963665383532063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67</v>
      </c>
      <c r="E21" s="18">
        <f>SUM(JAN:DEC!E21)</f>
        <v>34</v>
      </c>
      <c r="F21" s="18">
        <f>SUM(JAN:DEC!F21)</f>
        <v>0</v>
      </c>
      <c r="G21" s="18">
        <f>SUM(JAN:DEC!G21)</f>
        <v>25</v>
      </c>
      <c r="H21" s="18">
        <f>SUM(JAN:DEC!H21)</f>
        <v>59</v>
      </c>
      <c r="I21" s="21">
        <f t="shared" si="3"/>
        <v>0.5074626865671642</v>
      </c>
      <c r="J21" s="21">
        <f t="shared" si="3"/>
        <v>0</v>
      </c>
      <c r="K21" s="21">
        <f t="shared" si="3"/>
        <v>0.373134328358209</v>
      </c>
      <c r="L21" s="20">
        <f t="shared" si="4"/>
        <v>0.8805970149253732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56</v>
      </c>
      <c r="E22" s="18">
        <f>SUM(JAN:DEC!E22)</f>
        <v>12</v>
      </c>
      <c r="F22" s="18">
        <f>SUM(JAN:DEC!F22)</f>
        <v>0</v>
      </c>
      <c r="G22" s="18">
        <f>SUM(JAN:DEC!G22)</f>
        <v>20</v>
      </c>
      <c r="H22" s="18">
        <f>SUM(JAN:DEC!H22)</f>
        <v>32</v>
      </c>
      <c r="I22" s="21">
        <f t="shared" si="3"/>
        <v>0.21428571428571427</v>
      </c>
      <c r="J22" s="21">
        <f t="shared" si="3"/>
        <v>0</v>
      </c>
      <c r="K22" s="21">
        <f t="shared" si="3"/>
        <v>0.35714285714285715</v>
      </c>
      <c r="L22" s="20">
        <f t="shared" si="4"/>
        <v>0.5714285714285714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576</v>
      </c>
      <c r="E23" s="18">
        <f>SUM(JAN:DEC!E23)</f>
        <v>80</v>
      </c>
      <c r="F23" s="18">
        <f>SUM(JAN:DEC!F23)</f>
        <v>0</v>
      </c>
      <c r="G23" s="18">
        <f>SUM(JAN:DEC!G23)</f>
        <v>314</v>
      </c>
      <c r="H23" s="18">
        <f>SUM(JAN:DEC!H23)</f>
        <v>394</v>
      </c>
      <c r="I23" s="21">
        <f t="shared" si="3"/>
        <v>0.1388888888888889</v>
      </c>
      <c r="J23" s="21">
        <f t="shared" si="3"/>
        <v>0</v>
      </c>
      <c r="K23" s="21">
        <f t="shared" si="3"/>
        <v>0.5451388888888888</v>
      </c>
      <c r="L23" s="20">
        <f t="shared" si="4"/>
        <v>0.6840277777777777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10596</v>
      </c>
      <c r="E24" s="18">
        <f>SUM(JAN:DEC!E24)</f>
        <v>4885</v>
      </c>
      <c r="F24" s="18">
        <f>SUM(JAN:DEC!F24)</f>
        <v>615</v>
      </c>
      <c r="G24" s="18">
        <f>SUM(JAN:DEC!G24)</f>
        <v>2611</v>
      </c>
      <c r="H24" s="18">
        <f>SUM(JAN:DEC!H24)</f>
        <v>8111</v>
      </c>
      <c r="I24" s="21">
        <f t="shared" si="3"/>
        <v>0.4610230275575689</v>
      </c>
      <c r="J24" s="21">
        <f t="shared" si="3"/>
        <v>0.05804077010192525</v>
      </c>
      <c r="K24" s="21">
        <f t="shared" si="3"/>
        <v>0.2464137410343526</v>
      </c>
      <c r="L24" s="20">
        <f t="shared" si="4"/>
        <v>0.7654775386938468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55181</v>
      </c>
      <c r="E25" s="22">
        <f>SUM(E18:E24)</f>
        <v>22717</v>
      </c>
      <c r="F25" s="22">
        <f>SUM(F18:F24)</f>
        <v>1211</v>
      </c>
      <c r="G25" s="22">
        <f>SUM(G18:G24)</f>
        <v>16044</v>
      </c>
      <c r="H25" s="22">
        <f>SUM(H18:H24)</f>
        <v>39972</v>
      </c>
      <c r="I25" s="23">
        <f>IF($D25&gt;0,E25/$D25,0)</f>
        <v>0.4116815570576829</v>
      </c>
      <c r="J25" s="23">
        <f t="shared" si="3"/>
        <v>0.02194595966002791</v>
      </c>
      <c r="K25" s="23">
        <f t="shared" si="3"/>
        <v>0.2907522516808322</v>
      </c>
      <c r="L25" s="23">
        <f>IF(G25&gt;0,H25/$D25,0)</f>
        <v>0.724379768398543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13717</v>
      </c>
      <c r="E27" s="9">
        <f>SUM(JAN:DEC!E27)</f>
        <v>1670</v>
      </c>
      <c r="F27" s="9">
        <f>SUM(JAN:DEC!F27)</f>
        <v>5075</v>
      </c>
      <c r="G27" s="9">
        <f>SUM(JAN:DEC!G27)</f>
        <v>1429</v>
      </c>
      <c r="H27" s="9">
        <f>SUM(E27:G27)</f>
        <v>8174</v>
      </c>
      <c r="I27" s="25">
        <f>IF($D27&gt;0,E27/$D27,0)</f>
        <v>0.12174673762484509</v>
      </c>
      <c r="J27" s="25">
        <f>IF($D27&gt;0,F27/$D27,0)</f>
        <v>0.3699788583509514</v>
      </c>
      <c r="K27" s="25">
        <f>IF($D27&gt;0,G27/$D27,0)</f>
        <v>0.10417729824305606</v>
      </c>
      <c r="L27" s="25">
        <f>IF($D27&gt;0,H27/$D27,0)</f>
        <v>0.5959028942188526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131790</v>
      </c>
      <c r="E29" s="11">
        <f>E16+E25+E27</f>
        <v>24387</v>
      </c>
      <c r="F29" s="11">
        <f>F16+F25+F27</f>
        <v>6286</v>
      </c>
      <c r="G29" s="11">
        <f>G16+G25+G27</f>
        <v>69715</v>
      </c>
      <c r="H29" s="11">
        <f>SUM(E29:G29)</f>
        <v>100388</v>
      </c>
      <c r="I29" s="26">
        <f>IF($D29&gt;0,E29/$D29,0)</f>
        <v>0.18504438880036422</v>
      </c>
      <c r="J29" s="26">
        <f>IF($D29&gt;0,F29/$D29,0)</f>
        <v>0.047697093861446244</v>
      </c>
      <c r="K29" s="26">
        <f>IF($D29&gt;0,G29/$D29,0)</f>
        <v>0.5289855072463768</v>
      </c>
      <c r="L29" s="26">
        <f>IF($D29&gt;0,H29/$D29,0)</f>
        <v>0.7617269899081872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February 2024"</f>
        <v>Document Source Statistics February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March 2024"</f>
        <v>Document Source Statistics March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46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46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6"/>
      <c r="E9" s="18"/>
      <c r="F9" s="18"/>
      <c r="G9" s="46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46"/>
      <c r="E10" s="18"/>
      <c r="F10" s="18"/>
      <c r="G10" s="46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46"/>
      <c r="E11" s="18"/>
      <c r="F11" s="18"/>
      <c r="G11" s="46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46"/>
      <c r="E12" s="18"/>
      <c r="F12" s="18"/>
      <c r="G12" s="46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46"/>
      <c r="E13" s="18"/>
      <c r="F13" s="18"/>
      <c r="G13" s="46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46"/>
      <c r="E14" s="18"/>
      <c r="F14" s="18"/>
      <c r="G14" s="46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46"/>
      <c r="E19" s="46"/>
      <c r="F19" s="46"/>
      <c r="G19" s="46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46"/>
      <c r="E20" s="46"/>
      <c r="F20" s="46"/>
      <c r="G20" s="46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46"/>
      <c r="E21" s="46"/>
      <c r="F21" s="46"/>
      <c r="G21" s="46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46"/>
      <c r="E22" s="46"/>
      <c r="F22" s="46"/>
      <c r="G22" s="46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46"/>
      <c r="E23" s="46"/>
      <c r="F23" s="46"/>
      <c r="G23" s="46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46"/>
      <c r="E24" s="46"/>
      <c r="F24" s="46"/>
      <c r="G24" s="46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April 2024"</f>
        <v>Document Source Statistics April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May 2024"</f>
        <v>Document Source Statistics May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June 2024"</f>
        <v>Document Source Statistics June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July 2024"</f>
        <v>Document Source Statistics July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August 2024"</f>
        <v>Document Source Statistics August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September 2024"</f>
        <v>Document Source Statistics September 2024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2024-02-21T18:21:38Z</dcterms:modified>
  <cp:category/>
  <cp:version/>
  <cp:contentType/>
  <cp:contentStatus/>
</cp:coreProperties>
</file>