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1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<sst xmlns="http://schemas.openxmlformats.org/spreadsheetml/2006/main" count="665" uniqueCount="52">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</sst>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6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 horizontal="right" vertical="center"/>
    </xf>
    <xf numFmtId="10" fontId="58" fillId="0" borderId="10" xfId="0" applyNumberFormat="1" applyFont="1" applyBorder="1" applyAlignment="1">
      <alignment horizontal="right" vertical="center" readingOrder="1"/>
    </xf>
    <xf numFmtId="10" fontId="5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60" fillId="0" borderId="10" xfId="0" applyNumberFormat="1" applyFont="1" applyBorder="1" applyAlignment="1">
      <alignment horizontal="right" vertical="center"/>
    </xf>
    <xf numFmtId="10" fontId="60" fillId="0" borderId="10" xfId="0" applyNumberFormat="1" applyFont="1" applyBorder="1" applyAlignment="1">
      <alignment horizontal="right" vertical="center" readingOrder="1"/>
    </xf>
    <xf numFmtId="0" fontId="56" fillId="0" borderId="10" xfId="0" applyFont="1" applyBorder="1" applyAlignment="1">
      <alignment horizontal="left" vertical="top"/>
    </xf>
    <xf numFmtId="10" fontId="61" fillId="0" borderId="10" xfId="0" applyNumberFormat="1" applyFont="1" applyBorder="1" applyAlignment="1">
      <alignment horizontal="right" vertical="top" readingOrder="1"/>
    </xf>
    <xf numFmtId="10" fontId="62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4" fillId="20" borderId="11" xfId="33" applyFont="1" applyBorder="1" applyAlignment="1">
      <alignment horizontal="center" vertical="top"/>
    </xf>
    <xf numFmtId="0" fontId="64" fillId="20" borderId="12" xfId="33" applyFont="1" applyBorder="1" applyAlignment="1">
      <alignment horizontal="center" vertical="top"/>
    </xf>
    <xf numFmtId="0" fontId="64" fillId="20" borderId="13" xfId="33" applyFont="1" applyBorder="1" applyAlignment="1">
      <alignment horizontal="center" vertical="top"/>
    </xf>
    <xf numFmtId="0" fontId="64" fillId="20" borderId="11" xfId="33" applyFont="1" applyBorder="1" applyAlignment="1">
      <alignment horizontal="center" vertical="center"/>
    </xf>
    <xf numFmtId="0" fontId="64" fillId="20" borderId="12" xfId="33" applyFont="1" applyBorder="1" applyAlignment="1">
      <alignment horizontal="center" vertical="center"/>
    </xf>
    <xf numFmtId="0" fontId="64" fillId="20" borderId="13" xfId="33" applyFont="1" applyBorder="1" applyAlignment="1">
      <alignment horizontal="center" vertical="center"/>
    </xf>
    <xf numFmtId="0" fontId="64" fillId="20" borderId="10" xfId="33" applyFont="1" applyBorder="1" applyAlignment="1">
      <alignment horizontal="center"/>
    </xf>
    <xf numFmtId="0" fontId="64" fillId="20" borderId="10" xfId="33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8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4" fillId="20" borderId="10" xfId="33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3" fontId="1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4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January "&amp;yr</f>
        <v>Document Source Statistics January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24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0.75</v>
      </c>
      <c r="L7" s="20">
        <f>SUM(I7:K7)</f>
        <v>0.75</v>
      </c>
    </row>
    <row r="8" spans="1:12" ht="15" customHeight="1">
      <c r="A8" s="2" t="s">
        <v>7</v>
      </c>
      <c r="B8" s="2" t="s">
        <v>8</v>
      </c>
      <c r="C8" s="2"/>
      <c r="D8" s="18">
        <v>18733</v>
      </c>
      <c r="E8" s="18">
        <v>0</v>
      </c>
      <c r="F8" s="18">
        <v>0</v>
      </c>
      <c r="G8" s="18">
        <v>17401</v>
      </c>
      <c r="H8" s="18">
        <f aca="true" t="shared" si="0" ref="H8:H15">SUM(E8:G8)</f>
        <v>17401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0.928895531948967</v>
      </c>
      <c r="L8" s="20">
        <f aca="true" t="shared" si="2" ref="L8:L24">SUM(I8:K8)</f>
        <v>0.928895531948967</v>
      </c>
    </row>
    <row r="9" spans="1:12" ht="15" customHeight="1">
      <c r="A9" s="2" t="s">
        <v>9</v>
      </c>
      <c r="B9" s="2" t="s">
        <v>10</v>
      </c>
      <c r="C9" s="2"/>
      <c r="D9" s="18">
        <v>7582</v>
      </c>
      <c r="E9" s="18">
        <v>0</v>
      </c>
      <c r="F9" s="18">
        <v>0</v>
      </c>
      <c r="G9" s="18">
        <v>7072</v>
      </c>
      <c r="H9" s="18">
        <f t="shared" si="0"/>
        <v>7072</v>
      </c>
      <c r="I9" s="21">
        <f t="shared" si="1"/>
        <v>0</v>
      </c>
      <c r="J9" s="21">
        <f t="shared" si="1"/>
        <v>0</v>
      </c>
      <c r="K9" s="21">
        <f t="shared" si="1"/>
        <v>0.9327354260089686</v>
      </c>
      <c r="L9" s="20">
        <f t="shared" si="2"/>
        <v>0.9327354260089686</v>
      </c>
    </row>
    <row r="10" spans="1:12" ht="15" customHeight="1">
      <c r="A10" s="2" t="s">
        <v>11</v>
      </c>
      <c r="B10" s="2" t="s">
        <v>12</v>
      </c>
      <c r="C10" s="2"/>
      <c r="D10" s="18">
        <v>13306</v>
      </c>
      <c r="E10" s="18">
        <v>0</v>
      </c>
      <c r="F10" s="18">
        <v>0</v>
      </c>
      <c r="G10" s="18">
        <v>7997</v>
      </c>
      <c r="H10" s="18">
        <f t="shared" si="0"/>
        <v>7997</v>
      </c>
      <c r="I10" s="21">
        <f t="shared" si="1"/>
        <v>0</v>
      </c>
      <c r="J10" s="21">
        <f t="shared" si="1"/>
        <v>0</v>
      </c>
      <c r="K10" s="21">
        <f t="shared" si="1"/>
        <v>0.6010070644821884</v>
      </c>
      <c r="L10" s="20">
        <f t="shared" si="2"/>
        <v>0.6010070644821884</v>
      </c>
    </row>
    <row r="11" spans="1:12" ht="15" customHeight="1">
      <c r="A11" s="2" t="s">
        <v>13</v>
      </c>
      <c r="B11" s="2" t="s">
        <v>14</v>
      </c>
      <c r="C11" s="2"/>
      <c r="D11" s="18">
        <v>5408</v>
      </c>
      <c r="E11" s="18">
        <v>0</v>
      </c>
      <c r="F11" s="18">
        <v>0</v>
      </c>
      <c r="G11" s="18">
        <v>4559</v>
      </c>
      <c r="H11" s="18">
        <f t="shared" si="0"/>
        <v>4559</v>
      </c>
      <c r="I11" s="21">
        <f t="shared" si="1"/>
        <v>0</v>
      </c>
      <c r="J11" s="21">
        <f t="shared" si="1"/>
        <v>0</v>
      </c>
      <c r="K11" s="21">
        <f t="shared" si="1"/>
        <v>0.8430103550295858</v>
      </c>
      <c r="L11" s="20">
        <f t="shared" si="2"/>
        <v>0.8430103550295858</v>
      </c>
    </row>
    <row r="12" spans="1:12" ht="15" customHeight="1">
      <c r="A12" s="2" t="s">
        <v>15</v>
      </c>
      <c r="B12" s="2" t="s">
        <v>16</v>
      </c>
      <c r="C12" s="2"/>
      <c r="D12" s="18">
        <v>1862</v>
      </c>
      <c r="E12" s="18">
        <v>0</v>
      </c>
      <c r="F12" s="18">
        <v>0</v>
      </c>
      <c r="G12" s="18">
        <v>1711</v>
      </c>
      <c r="H12" s="18">
        <f t="shared" si="0"/>
        <v>1711</v>
      </c>
      <c r="I12" s="21">
        <f t="shared" si="1"/>
        <v>0</v>
      </c>
      <c r="J12" s="21">
        <f t="shared" si="1"/>
        <v>0</v>
      </c>
      <c r="K12" s="21">
        <f t="shared" si="1"/>
        <v>0.9189044038668098</v>
      </c>
      <c r="L12" s="20">
        <f t="shared" si="2"/>
        <v>0.9189044038668098</v>
      </c>
    </row>
    <row r="13" spans="1:12" ht="15" customHeight="1">
      <c r="A13" s="2" t="s">
        <v>17</v>
      </c>
      <c r="B13" s="2" t="s">
        <v>18</v>
      </c>
      <c r="C13" s="2"/>
      <c r="D13" s="18">
        <v>1028</v>
      </c>
      <c r="E13" s="18">
        <v>0</v>
      </c>
      <c r="F13" s="18">
        <v>0</v>
      </c>
      <c r="G13" s="18">
        <v>763</v>
      </c>
      <c r="H13" s="18">
        <f t="shared" si="0"/>
        <v>763</v>
      </c>
      <c r="I13" s="21">
        <f t="shared" si="1"/>
        <v>0</v>
      </c>
      <c r="J13" s="21">
        <f t="shared" si="1"/>
        <v>0</v>
      </c>
      <c r="K13" s="21">
        <f t="shared" si="1"/>
        <v>0.7422178988326849</v>
      </c>
      <c r="L13" s="20">
        <f t="shared" si="2"/>
        <v>0.7422178988326849</v>
      </c>
    </row>
    <row r="14" spans="1:12" ht="15" customHeight="1">
      <c r="A14" s="2" t="s">
        <v>19</v>
      </c>
      <c r="B14" s="2" t="s">
        <v>20</v>
      </c>
      <c r="C14" s="2"/>
      <c r="D14" s="18">
        <v>7568</v>
      </c>
      <c r="E14" s="18">
        <v>0</v>
      </c>
      <c r="F14" s="18">
        <v>0</v>
      </c>
      <c r="G14" s="18">
        <v>5592</v>
      </c>
      <c r="H14" s="18">
        <f t="shared" si="0"/>
        <v>5592</v>
      </c>
      <c r="I14" s="21">
        <f t="shared" si="1"/>
        <v>0</v>
      </c>
      <c r="J14" s="21">
        <f t="shared" si="1"/>
        <v>0</v>
      </c>
      <c r="K14" s="21">
        <f t="shared" si="1"/>
        <v>0.7389006342494715</v>
      </c>
      <c r="L14" s="20">
        <f t="shared" si="2"/>
        <v>0.7389006342494715</v>
      </c>
    </row>
    <row r="15" spans="1:12" ht="15" customHeight="1">
      <c r="A15" s="2" t="s">
        <v>23</v>
      </c>
      <c r="B15" s="2" t="s">
        <v>24</v>
      </c>
      <c r="C15" s="2"/>
      <c r="D15" s="18">
        <v>3156</v>
      </c>
      <c r="E15" s="18">
        <v>0</v>
      </c>
      <c r="F15" s="18">
        <v>0</v>
      </c>
      <c r="G15" s="18">
        <v>2481</v>
      </c>
      <c r="H15" s="18">
        <f t="shared" si="0"/>
        <v>2481</v>
      </c>
      <c r="I15" s="21">
        <f t="shared" si="1"/>
        <v>0</v>
      </c>
      <c r="J15" s="21">
        <f t="shared" si="1"/>
        <v>0</v>
      </c>
      <c r="K15" s="21">
        <f t="shared" si="1"/>
        <v>0.7861216730038023</v>
      </c>
      <c r="L15" s="20">
        <f t="shared" si="2"/>
        <v>0.7861216730038023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58667</v>
      </c>
      <c r="E16" s="13">
        <f>SUM(E7:E15)</f>
        <v>0</v>
      </c>
      <c r="F16" s="13">
        <f>SUM(F7:F15)</f>
        <v>0</v>
      </c>
      <c r="G16" s="13">
        <f>SUM(G7:G15)</f>
        <v>47594</v>
      </c>
      <c r="H16" s="13">
        <f>SUM(G16)</f>
        <v>47594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0.8112567542229874</v>
      </c>
      <c r="L16" s="15">
        <f t="shared" si="2"/>
        <v>0.8112567542229874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2654</v>
      </c>
      <c r="E18" s="18">
        <v>1511</v>
      </c>
      <c r="F18" s="18">
        <v>1</v>
      </c>
      <c r="G18" s="18">
        <v>804</v>
      </c>
      <c r="H18" s="18">
        <f aca="true" t="shared" si="3" ref="H18:H24">SUM(E18:G18)</f>
        <v>2316</v>
      </c>
      <c r="I18" s="21">
        <f aca="true" t="shared" si="4" ref="I18:I24">IF($D18&gt;0,E18/$D18,0)</f>
        <v>0.5693293142426527</v>
      </c>
      <c r="J18" s="21">
        <f aca="true" t="shared" si="5" ref="J18:J25">IF($D18&gt;0,F18/$D18,0)</f>
        <v>0.00037678975131876413</v>
      </c>
      <c r="K18" s="21">
        <f aca="true" t="shared" si="6" ref="K18:K25">IF($D18&gt;0,G18/$D18,0)</f>
        <v>0.30293896006028637</v>
      </c>
      <c r="L18" s="20">
        <f t="shared" si="2"/>
        <v>0.8726450640542578</v>
      </c>
    </row>
    <row r="19" spans="1:12" ht="15" customHeight="1">
      <c r="A19" s="2" t="s">
        <v>25</v>
      </c>
      <c r="B19" s="2" t="s">
        <v>26</v>
      </c>
      <c r="C19" s="2"/>
      <c r="D19" s="18">
        <v>31089</v>
      </c>
      <c r="E19" s="18">
        <v>11888</v>
      </c>
      <c r="F19" s="18">
        <v>493</v>
      </c>
      <c r="G19" s="18">
        <v>9176</v>
      </c>
      <c r="H19" s="18">
        <f t="shared" si="3"/>
        <v>21557</v>
      </c>
      <c r="I19" s="21">
        <f t="shared" si="4"/>
        <v>0.38238605294477146</v>
      </c>
      <c r="J19" s="21">
        <f t="shared" si="5"/>
        <v>0.015857698864550164</v>
      </c>
      <c r="K19" s="21">
        <f t="shared" si="6"/>
        <v>0.2951526263308566</v>
      </c>
      <c r="L19" s="20">
        <f t="shared" si="2"/>
        <v>0.6933963781401782</v>
      </c>
    </row>
    <row r="20" spans="1:12" ht="15" customHeight="1">
      <c r="A20" s="2" t="s">
        <v>27</v>
      </c>
      <c r="B20" s="2" t="s">
        <v>28</v>
      </c>
      <c r="C20" s="2"/>
      <c r="D20" s="18">
        <v>10734</v>
      </c>
      <c r="E20" s="18">
        <v>4523</v>
      </c>
      <c r="F20" s="18">
        <v>43</v>
      </c>
      <c r="G20" s="18">
        <v>2714</v>
      </c>
      <c r="H20" s="18">
        <f t="shared" si="3"/>
        <v>7280</v>
      </c>
      <c r="I20" s="21">
        <f t="shared" si="4"/>
        <v>0.4213713433948202</v>
      </c>
      <c r="J20" s="21">
        <f t="shared" si="5"/>
        <v>0.004005962362586175</v>
      </c>
      <c r="K20" s="21">
        <f t="shared" si="6"/>
        <v>0.2528414384199739</v>
      </c>
      <c r="L20" s="20">
        <f t="shared" si="2"/>
        <v>0.6782187441773803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11</v>
      </c>
      <c r="F21" s="18">
        <v>0</v>
      </c>
      <c r="G21" s="18">
        <v>12</v>
      </c>
      <c r="H21" s="18">
        <f t="shared" si="3"/>
        <v>23</v>
      </c>
      <c r="I21" s="21">
        <f t="shared" si="4"/>
        <v>0.3793103448275862</v>
      </c>
      <c r="J21" s="21">
        <f t="shared" si="5"/>
        <v>0</v>
      </c>
      <c r="K21" s="21">
        <f t="shared" si="6"/>
        <v>0.41379310344827586</v>
      </c>
      <c r="L21" s="20">
        <f t="shared" si="2"/>
        <v>0.7931034482758621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45</v>
      </c>
      <c r="F22" s="18">
        <v>0</v>
      </c>
      <c r="G22" s="18">
        <v>23</v>
      </c>
      <c r="H22" s="18">
        <f t="shared" si="3"/>
        <v>68</v>
      </c>
      <c r="I22" s="21">
        <f t="shared" si="4"/>
        <v>0.5232558139534884</v>
      </c>
      <c r="J22" s="21">
        <f t="shared" si="5"/>
        <v>0</v>
      </c>
      <c r="K22" s="21">
        <f t="shared" si="6"/>
        <v>0.26744186046511625</v>
      </c>
      <c r="L22" s="20">
        <f t="shared" si="2"/>
        <v>0.7906976744186047</v>
      </c>
    </row>
    <row r="23" spans="1:12" ht="15" customHeight="1">
      <c r="A23" s="2" t="s">
        <v>33</v>
      </c>
      <c r="B23" s="2" t="s">
        <v>34</v>
      </c>
      <c r="C23" s="2"/>
      <c r="D23" s="18">
        <v>566</v>
      </c>
      <c r="E23" s="18">
        <v>52</v>
      </c>
      <c r="F23" s="18">
        <v>0</v>
      </c>
      <c r="G23" s="18">
        <v>336</v>
      </c>
      <c r="H23" s="18">
        <f t="shared" si="3"/>
        <v>388</v>
      </c>
      <c r="I23" s="21">
        <f t="shared" si="4"/>
        <v>0.09187279151943463</v>
      </c>
      <c r="J23" s="21">
        <f t="shared" si="5"/>
        <v>0</v>
      </c>
      <c r="K23" s="21">
        <f t="shared" si="6"/>
        <v>0.5936395759717314</v>
      </c>
      <c r="L23" s="20">
        <f t="shared" si="2"/>
        <v>0.6855123674911661</v>
      </c>
    </row>
    <row r="24" spans="1:12" ht="15" customHeight="1">
      <c r="A24" s="2" t="s">
        <v>35</v>
      </c>
      <c r="B24" s="2" t="s">
        <v>36</v>
      </c>
      <c r="C24" s="2"/>
      <c r="D24" s="18">
        <v>11010</v>
      </c>
      <c r="E24" s="18">
        <v>5611</v>
      </c>
      <c r="F24" s="18">
        <v>319</v>
      </c>
      <c r="G24" s="18">
        <v>2688</v>
      </c>
      <c r="H24" s="18">
        <f t="shared" si="3"/>
        <v>8618</v>
      </c>
      <c r="I24" s="21">
        <f t="shared" si="4"/>
        <v>0.5096276112624887</v>
      </c>
      <c r="J24" s="21">
        <f t="shared" si="5"/>
        <v>0.028973660308810174</v>
      </c>
      <c r="K24" s="21">
        <f t="shared" si="6"/>
        <v>0.244141689373297</v>
      </c>
      <c r="L24" s="20">
        <f t="shared" si="2"/>
        <v>0.782742960944596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56168</v>
      </c>
      <c r="E25" s="22">
        <f>SUM(E18:E24)</f>
        <v>23641</v>
      </c>
      <c r="F25" s="22">
        <f>SUM(F18:F24)</f>
        <v>856</v>
      </c>
      <c r="G25" s="22">
        <f>SUM(G18:G24)</f>
        <v>15753</v>
      </c>
      <c r="H25" s="22">
        <f>SUM(E25:G25)</f>
        <v>40250</v>
      </c>
      <c r="I25" s="23">
        <f>IF($D25&gt;0,E25/$D25,0)</f>
        <v>0.4208980202250392</v>
      </c>
      <c r="J25" s="23">
        <f t="shared" si="5"/>
        <v>0.015239994302805869</v>
      </c>
      <c r="K25" s="23">
        <f t="shared" si="6"/>
        <v>0.2804621848739496</v>
      </c>
      <c r="L25" s="23">
        <f>IF(G25&gt;0,H25/$D25,0)</f>
        <v>0.7166001994017946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10863</v>
      </c>
      <c r="E27" s="9">
        <v>1468</v>
      </c>
      <c r="F27" s="9">
        <v>3596</v>
      </c>
      <c r="G27" s="9">
        <v>1073</v>
      </c>
      <c r="H27" s="18">
        <f>SUM(E27:G27)</f>
        <v>6137</v>
      </c>
      <c r="I27" s="25">
        <f>IF($D27&gt;0,E27/$D27,0)</f>
        <v>0.1351376231243671</v>
      </c>
      <c r="J27" s="25">
        <f>IF($D27&gt;0,F27/$D27,0)</f>
        <v>0.3310319432937494</v>
      </c>
      <c r="K27" s="25">
        <f>IF($D27&gt;0,G27/$D27,0)</f>
        <v>0.09877566049894136</v>
      </c>
      <c r="L27" s="25">
        <f>IF($D27&gt;0,H27/$D27,0)</f>
        <v>0.564945226917058</v>
      </c>
    </row>
    <row r="28" spans="1:12" ht="1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s="10" customFormat="1" ht="15" customHeight="1">
      <c r="A29" s="53" t="s">
        <v>49</v>
      </c>
      <c r="B29" s="54"/>
      <c r="C29" s="55"/>
      <c r="D29" s="11">
        <f>D16+D25+D27</f>
        <v>125698</v>
      </c>
      <c r="E29" s="11">
        <f>E16+E25+E27</f>
        <v>25109</v>
      </c>
      <c r="F29" s="11">
        <f>F16+F25+F27</f>
        <v>4452</v>
      </c>
      <c r="G29" s="11">
        <f>G16+G25+G27</f>
        <v>64420</v>
      </c>
      <c r="H29" s="11">
        <f>SUM(E29:G29)</f>
        <v>93981</v>
      </c>
      <c r="I29" s="26">
        <f>IF($D29&gt;0,E29/$D29,0)</f>
        <v>0.19975655937246417</v>
      </c>
      <c r="J29" s="26">
        <f>IF($D29&gt;0,F29/$D29,0)</f>
        <v>0.035418224633645724</v>
      </c>
      <c r="K29" s="26">
        <f>IF($D29&gt;0,G29/$D29,0)</f>
        <v>0.5124982099953858</v>
      </c>
      <c r="L29" s="26">
        <f>IF($D29&gt;0,H29/$D29,0)</f>
        <v>0.7476729940014957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October "&amp;yr</f>
        <v>Document Source Statistics October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21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0.8571428571428571</v>
      </c>
      <c r="L7" s="20">
        <f>SUM(I7:K7)</f>
        <v>0.8571428571428571</v>
      </c>
    </row>
    <row r="8" spans="1:12" ht="15" customHeight="1">
      <c r="A8" s="2" t="s">
        <v>7</v>
      </c>
      <c r="B8" s="2" t="s">
        <v>8</v>
      </c>
      <c r="C8" s="2"/>
      <c r="D8" s="18">
        <v>21827</v>
      </c>
      <c r="E8" s="18">
        <v>0</v>
      </c>
      <c r="F8" s="18">
        <v>0</v>
      </c>
      <c r="G8" s="18">
        <v>20067</v>
      </c>
      <c r="H8" s="18">
        <f aca="true" t="shared" si="0" ref="H8:H15">SUM(E8:G8)</f>
        <v>20067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0.9193659229394786</v>
      </c>
      <c r="L8" s="20">
        <f aca="true" t="shared" si="2" ref="L8:L24">SUM(I8:K8)</f>
        <v>0.9193659229394786</v>
      </c>
    </row>
    <row r="9" spans="1:12" ht="15" customHeight="1">
      <c r="A9" s="2" t="s">
        <v>9</v>
      </c>
      <c r="B9" s="2" t="s">
        <v>10</v>
      </c>
      <c r="C9" s="2"/>
      <c r="D9" s="47">
        <v>6931</v>
      </c>
      <c r="E9" s="18">
        <v>0</v>
      </c>
      <c r="F9" s="18">
        <v>0</v>
      </c>
      <c r="G9" s="47">
        <v>6479</v>
      </c>
      <c r="H9" s="18">
        <f t="shared" si="0"/>
        <v>6479</v>
      </c>
      <c r="I9" s="21">
        <f t="shared" si="1"/>
        <v>0</v>
      </c>
      <c r="J9" s="21">
        <f t="shared" si="1"/>
        <v>0</v>
      </c>
      <c r="K9" s="21">
        <f t="shared" si="1"/>
        <v>0.9347857452027124</v>
      </c>
      <c r="L9" s="20">
        <f t="shared" si="2"/>
        <v>0.9347857452027124</v>
      </c>
    </row>
    <row r="10" spans="1:12" ht="15" customHeight="1">
      <c r="A10" s="2" t="s">
        <v>11</v>
      </c>
      <c r="B10" s="2" t="s">
        <v>12</v>
      </c>
      <c r="C10" s="2"/>
      <c r="D10" s="47">
        <v>14113</v>
      </c>
      <c r="E10" s="18">
        <v>0</v>
      </c>
      <c r="F10" s="18">
        <v>0</v>
      </c>
      <c r="G10" s="47">
        <v>8381</v>
      </c>
      <c r="H10" s="18">
        <f t="shared" si="0"/>
        <v>8381</v>
      </c>
      <c r="I10" s="21">
        <f t="shared" si="1"/>
        <v>0</v>
      </c>
      <c r="J10" s="21">
        <f t="shared" si="1"/>
        <v>0</v>
      </c>
      <c r="K10" s="21">
        <f t="shared" si="1"/>
        <v>0.5938496421738823</v>
      </c>
      <c r="L10" s="20">
        <f t="shared" si="2"/>
        <v>0.5938496421738823</v>
      </c>
    </row>
    <row r="11" spans="1:12" ht="15" customHeight="1">
      <c r="A11" s="2" t="s">
        <v>13</v>
      </c>
      <c r="B11" s="2" t="s">
        <v>14</v>
      </c>
      <c r="C11" s="2"/>
      <c r="D11" s="47">
        <v>5710</v>
      </c>
      <c r="E11" s="18">
        <v>0</v>
      </c>
      <c r="F11" s="18">
        <v>0</v>
      </c>
      <c r="G11" s="47">
        <v>4920</v>
      </c>
      <c r="H11" s="18">
        <f t="shared" si="0"/>
        <v>4920</v>
      </c>
      <c r="I11" s="21">
        <f t="shared" si="1"/>
        <v>0</v>
      </c>
      <c r="J11" s="21">
        <f t="shared" si="1"/>
        <v>0</v>
      </c>
      <c r="K11" s="21">
        <f t="shared" si="1"/>
        <v>0.861646234676007</v>
      </c>
      <c r="L11" s="20">
        <f t="shared" si="2"/>
        <v>0.861646234676007</v>
      </c>
    </row>
    <row r="12" spans="1:12" ht="15" customHeight="1">
      <c r="A12" s="2" t="s">
        <v>15</v>
      </c>
      <c r="B12" s="2" t="s">
        <v>16</v>
      </c>
      <c r="C12" s="2"/>
      <c r="D12" s="47">
        <v>1866</v>
      </c>
      <c r="E12" s="18">
        <v>0</v>
      </c>
      <c r="F12" s="18">
        <v>0</v>
      </c>
      <c r="G12" s="47">
        <v>1788</v>
      </c>
      <c r="H12" s="18">
        <f t="shared" si="0"/>
        <v>1788</v>
      </c>
      <c r="I12" s="21">
        <f t="shared" si="1"/>
        <v>0</v>
      </c>
      <c r="J12" s="21">
        <f t="shared" si="1"/>
        <v>0</v>
      </c>
      <c r="K12" s="21">
        <f t="shared" si="1"/>
        <v>0.9581993569131833</v>
      </c>
      <c r="L12" s="20">
        <f t="shared" si="2"/>
        <v>0.9581993569131833</v>
      </c>
    </row>
    <row r="13" spans="1:12" ht="15" customHeight="1">
      <c r="A13" s="2" t="s">
        <v>17</v>
      </c>
      <c r="B13" s="2" t="s">
        <v>18</v>
      </c>
      <c r="C13" s="2"/>
      <c r="D13" s="47">
        <v>1077</v>
      </c>
      <c r="E13" s="18">
        <v>0</v>
      </c>
      <c r="F13" s="18">
        <v>0</v>
      </c>
      <c r="G13" s="47">
        <v>858</v>
      </c>
      <c r="H13" s="18">
        <f t="shared" si="0"/>
        <v>858</v>
      </c>
      <c r="I13" s="21">
        <f t="shared" si="1"/>
        <v>0</v>
      </c>
      <c r="J13" s="21">
        <f t="shared" si="1"/>
        <v>0</v>
      </c>
      <c r="K13" s="21">
        <f t="shared" si="1"/>
        <v>0.7966573816155988</v>
      </c>
      <c r="L13" s="20">
        <f t="shared" si="2"/>
        <v>0.7966573816155988</v>
      </c>
    </row>
    <row r="14" spans="1:12" ht="15" customHeight="1">
      <c r="A14" s="2" t="s">
        <v>19</v>
      </c>
      <c r="B14" s="2" t="s">
        <v>20</v>
      </c>
      <c r="C14" s="2"/>
      <c r="D14" s="47">
        <v>7716</v>
      </c>
      <c r="E14" s="18">
        <v>0</v>
      </c>
      <c r="F14" s="18">
        <v>0</v>
      </c>
      <c r="G14" s="47">
        <v>5864</v>
      </c>
      <c r="H14" s="18">
        <f t="shared" si="0"/>
        <v>5864</v>
      </c>
      <c r="I14" s="21">
        <f t="shared" si="1"/>
        <v>0</v>
      </c>
      <c r="J14" s="21">
        <f t="shared" si="1"/>
        <v>0</v>
      </c>
      <c r="K14" s="21">
        <f t="shared" si="1"/>
        <v>0.7599792638672888</v>
      </c>
      <c r="L14" s="20">
        <f t="shared" si="2"/>
        <v>0.7599792638672888</v>
      </c>
    </row>
    <row r="15" spans="1:12" ht="15" customHeight="1">
      <c r="A15" s="2" t="s">
        <v>23</v>
      </c>
      <c r="B15" s="2" t="s">
        <v>24</v>
      </c>
      <c r="C15" s="2"/>
      <c r="D15" s="47">
        <v>2829</v>
      </c>
      <c r="E15" s="18">
        <v>0</v>
      </c>
      <c r="F15" s="18">
        <v>0</v>
      </c>
      <c r="G15" s="47">
        <v>2229</v>
      </c>
      <c r="H15" s="18">
        <f t="shared" si="0"/>
        <v>2229</v>
      </c>
      <c r="I15" s="21">
        <f t="shared" si="1"/>
        <v>0</v>
      </c>
      <c r="J15" s="21">
        <f t="shared" si="1"/>
        <v>0</v>
      </c>
      <c r="K15" s="21">
        <f t="shared" si="1"/>
        <v>0.7879109225874867</v>
      </c>
      <c r="L15" s="20">
        <f t="shared" si="2"/>
        <v>0.7879109225874867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62090</v>
      </c>
      <c r="E16" s="13">
        <f>SUM(E7:E15)</f>
        <v>0</v>
      </c>
      <c r="F16" s="13">
        <f>SUM(F7:F15)</f>
        <v>0</v>
      </c>
      <c r="G16" s="13">
        <f>SUM(G7:G15)</f>
        <v>50604</v>
      </c>
      <c r="H16" s="13">
        <f>SUM(G16)</f>
        <v>50604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0.8150104686745048</v>
      </c>
      <c r="L16" s="15">
        <f t="shared" si="2"/>
        <v>0.8150104686745048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7">
        <v>3651</v>
      </c>
      <c r="E18" s="47">
        <v>2240</v>
      </c>
      <c r="F18" s="18">
        <v>0</v>
      </c>
      <c r="G18" s="47">
        <v>1072</v>
      </c>
      <c r="H18" s="18">
        <f aca="true" t="shared" si="3" ref="H18:H24">SUM(E18:G18)</f>
        <v>3312</v>
      </c>
      <c r="I18" s="21">
        <f aca="true" t="shared" si="4" ref="I18:K25">IF($D18&gt;0,E18/$D18,0)</f>
        <v>0.6135305395781978</v>
      </c>
      <c r="J18" s="21">
        <f t="shared" si="4"/>
        <v>0</v>
      </c>
      <c r="K18" s="21">
        <f t="shared" si="4"/>
        <v>0.2936181867981375</v>
      </c>
      <c r="L18" s="20">
        <f t="shared" si="2"/>
        <v>0.9071487263763354</v>
      </c>
    </row>
    <row r="19" spans="1:12" ht="15" customHeight="1">
      <c r="A19" s="2" t="s">
        <v>25</v>
      </c>
      <c r="B19" s="2" t="s">
        <v>26</v>
      </c>
      <c r="C19" s="2"/>
      <c r="D19" s="47">
        <v>29752</v>
      </c>
      <c r="E19" s="47">
        <v>10454</v>
      </c>
      <c r="F19" s="47">
        <v>619</v>
      </c>
      <c r="G19" s="47">
        <v>9877</v>
      </c>
      <c r="H19" s="18">
        <f t="shared" si="3"/>
        <v>20950</v>
      </c>
      <c r="I19" s="21">
        <f t="shared" si="4"/>
        <v>0.3513713363807475</v>
      </c>
      <c r="J19" s="21">
        <f t="shared" si="4"/>
        <v>0.020805324011831137</v>
      </c>
      <c r="K19" s="21">
        <f t="shared" si="4"/>
        <v>0.3319776821726271</v>
      </c>
      <c r="L19" s="20">
        <f t="shared" si="2"/>
        <v>0.7041543425652057</v>
      </c>
    </row>
    <row r="20" spans="1:12" ht="15" customHeight="1">
      <c r="A20" s="2" t="s">
        <v>27</v>
      </c>
      <c r="B20" s="2" t="s">
        <v>28</v>
      </c>
      <c r="C20" s="2"/>
      <c r="D20" s="47">
        <v>11140</v>
      </c>
      <c r="E20" s="47">
        <v>5090</v>
      </c>
      <c r="F20" s="47">
        <v>44</v>
      </c>
      <c r="G20" s="47">
        <v>2769</v>
      </c>
      <c r="H20" s="18">
        <f t="shared" si="3"/>
        <v>7903</v>
      </c>
      <c r="I20" s="21">
        <f t="shared" si="4"/>
        <v>0.45691202872531417</v>
      </c>
      <c r="J20" s="21">
        <f t="shared" si="4"/>
        <v>0.0039497307001795335</v>
      </c>
      <c r="K20" s="21">
        <f t="shared" si="4"/>
        <v>0.2485637342908438</v>
      </c>
      <c r="L20" s="20">
        <f t="shared" si="2"/>
        <v>0.7094254937163375</v>
      </c>
    </row>
    <row r="21" spans="1:12" ht="15" customHeight="1">
      <c r="A21" s="2" t="s">
        <v>29</v>
      </c>
      <c r="B21" s="2" t="s">
        <v>30</v>
      </c>
      <c r="C21" s="2"/>
      <c r="D21" s="47">
        <v>45</v>
      </c>
      <c r="E21" s="47">
        <v>19</v>
      </c>
      <c r="F21" s="18">
        <v>0</v>
      </c>
      <c r="G21" s="18">
        <v>11</v>
      </c>
      <c r="H21" s="18">
        <f t="shared" si="3"/>
        <v>30</v>
      </c>
      <c r="I21" s="21">
        <f t="shared" si="4"/>
        <v>0.4222222222222222</v>
      </c>
      <c r="J21" s="21">
        <f t="shared" si="4"/>
        <v>0</v>
      </c>
      <c r="K21" s="21">
        <f t="shared" si="4"/>
        <v>0.24444444444444444</v>
      </c>
      <c r="L21" s="20">
        <f t="shared" si="2"/>
        <v>0.6666666666666666</v>
      </c>
    </row>
    <row r="22" spans="1:12" ht="15" customHeight="1">
      <c r="A22" s="2" t="s">
        <v>31</v>
      </c>
      <c r="B22" s="2" t="s">
        <v>32</v>
      </c>
      <c r="C22" s="2"/>
      <c r="D22" s="18">
        <v>62</v>
      </c>
      <c r="E22" s="18">
        <v>24</v>
      </c>
      <c r="F22" s="18">
        <v>0</v>
      </c>
      <c r="G22" s="18">
        <v>25</v>
      </c>
      <c r="H22" s="18">
        <f t="shared" si="3"/>
        <v>49</v>
      </c>
      <c r="I22" s="21">
        <f t="shared" si="4"/>
        <v>0.3870967741935484</v>
      </c>
      <c r="J22" s="21">
        <f t="shared" si="4"/>
        <v>0</v>
      </c>
      <c r="K22" s="21">
        <f t="shared" si="4"/>
        <v>0.4032258064516129</v>
      </c>
      <c r="L22" s="20">
        <f t="shared" si="2"/>
        <v>0.7903225806451613</v>
      </c>
    </row>
    <row r="23" spans="1:12" ht="15" customHeight="1">
      <c r="A23" s="2" t="s">
        <v>33</v>
      </c>
      <c r="B23" s="2" t="s">
        <v>34</v>
      </c>
      <c r="C23" s="2"/>
      <c r="D23" s="18">
        <v>438</v>
      </c>
      <c r="E23" s="18">
        <v>25</v>
      </c>
      <c r="F23" s="18">
        <v>0</v>
      </c>
      <c r="G23" s="18">
        <v>266</v>
      </c>
      <c r="H23" s="18">
        <f t="shared" si="3"/>
        <v>291</v>
      </c>
      <c r="I23" s="21">
        <f t="shared" si="4"/>
        <v>0.05707762557077625</v>
      </c>
      <c r="J23" s="21">
        <f t="shared" si="4"/>
        <v>0</v>
      </c>
      <c r="K23" s="21">
        <f t="shared" si="4"/>
        <v>0.6073059360730594</v>
      </c>
      <c r="L23" s="20">
        <f t="shared" si="2"/>
        <v>0.6643835616438356</v>
      </c>
    </row>
    <row r="24" spans="1:12" ht="15" customHeight="1">
      <c r="A24" s="2" t="s">
        <v>35</v>
      </c>
      <c r="B24" s="2" t="s">
        <v>36</v>
      </c>
      <c r="C24" s="2"/>
      <c r="D24" s="47">
        <v>12049</v>
      </c>
      <c r="E24" s="47">
        <v>6155</v>
      </c>
      <c r="F24" s="18">
        <v>660</v>
      </c>
      <c r="G24" s="47">
        <v>2798</v>
      </c>
      <c r="H24" s="18">
        <f t="shared" si="3"/>
        <v>9613</v>
      </c>
      <c r="I24" s="21">
        <f t="shared" si="4"/>
        <v>0.5108307743381193</v>
      </c>
      <c r="J24" s="21">
        <f t="shared" si="4"/>
        <v>0.054776329985890944</v>
      </c>
      <c r="K24" s="21">
        <f t="shared" si="4"/>
        <v>0.2322184413644286</v>
      </c>
      <c r="L24" s="20">
        <f t="shared" si="2"/>
        <v>0.7978255456884389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57137</v>
      </c>
      <c r="E25" s="22">
        <f>SUM(E18:E24)</f>
        <v>24007</v>
      </c>
      <c r="F25" s="22">
        <f>SUM(F18:F24)</f>
        <v>1323</v>
      </c>
      <c r="G25" s="22">
        <f>SUM(G18:G24)</f>
        <v>16818</v>
      </c>
      <c r="H25" s="22">
        <f>SUM(E25:G25)</f>
        <v>42148</v>
      </c>
      <c r="I25" s="23">
        <f>IF($D25&gt;0,E25/$D25,0)</f>
        <v>0.42016556697061447</v>
      </c>
      <c r="J25" s="23">
        <f t="shared" si="4"/>
        <v>0.02315487337452089</v>
      </c>
      <c r="K25" s="23">
        <f t="shared" si="4"/>
        <v>0.29434517037996394</v>
      </c>
      <c r="L25" s="23">
        <f>IF(G25&gt;0,H25/$D25,0)</f>
        <v>0.7376656107250993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47">
        <v>12274</v>
      </c>
      <c r="E27" s="47">
        <v>1579</v>
      </c>
      <c r="F27" s="47">
        <v>3914</v>
      </c>
      <c r="G27" s="47">
        <v>1364</v>
      </c>
      <c r="H27" s="18">
        <f>SUM(E27:G27)</f>
        <v>6857</v>
      </c>
      <c r="I27" s="25">
        <f>IF($D27&gt;0,E27/$D27,0)</f>
        <v>0.12864591820107543</v>
      </c>
      <c r="J27" s="25">
        <f>IF($D27&gt;0,F27/$D27,0)</f>
        <v>0.3188854489164087</v>
      </c>
      <c r="K27" s="25">
        <f>IF($D27&gt;0,G27/$D27,0)</f>
        <v>0.11112921622942806</v>
      </c>
      <c r="L27" s="25">
        <f>IF($D27&gt;0,H27/$D27,0)</f>
        <v>0.5586605833469122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131501</v>
      </c>
      <c r="E29" s="11">
        <f>E16+E25+E27</f>
        <v>25586</v>
      </c>
      <c r="F29" s="11">
        <f>F16+F25+F27</f>
        <v>5237</v>
      </c>
      <c r="G29" s="11">
        <f>G16+G25+G27</f>
        <v>68786</v>
      </c>
      <c r="H29" s="11">
        <f>SUM(E29:G29)</f>
        <v>99609</v>
      </c>
      <c r="I29" s="26">
        <f>IF($D29&gt;0,E29/$D29,0)</f>
        <v>0.1945688625942008</v>
      </c>
      <c r="J29" s="26">
        <f>IF($D29&gt;0,F29/$D29,0)</f>
        <v>0.03982479220690337</v>
      </c>
      <c r="K29" s="26">
        <f>IF($D29&gt;0,G29/$D29,0)</f>
        <v>0.5230834746503829</v>
      </c>
      <c r="L29" s="26">
        <f>IF($D29&gt;0,H29/$D29,0)</f>
        <v>0.757477129451487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November "&amp;yr</f>
        <v>Document Source Statistics November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22</v>
      </c>
      <c r="E7" s="18">
        <v>0</v>
      </c>
      <c r="F7" s="18">
        <v>0</v>
      </c>
      <c r="G7" s="18">
        <v>11</v>
      </c>
      <c r="H7" s="18">
        <f>SUM(E7:G7)</f>
        <v>11</v>
      </c>
      <c r="I7" s="21">
        <f>IF($D7&gt;0,E7/$D7,0)</f>
        <v>0</v>
      </c>
      <c r="J7" s="21">
        <f>IF($D7&gt;0,F7/$D7,0)</f>
        <v>0</v>
      </c>
      <c r="K7" s="21">
        <f>IF($D7&gt;0,G7/$D7,0)</f>
        <v>0.5</v>
      </c>
      <c r="L7" s="20">
        <f>SUM(I7:K7)</f>
        <v>0.5</v>
      </c>
    </row>
    <row r="8" spans="1:12" ht="15" customHeight="1">
      <c r="A8" s="2" t="s">
        <v>7</v>
      </c>
      <c r="B8" s="2" t="s">
        <v>8</v>
      </c>
      <c r="C8" s="2"/>
      <c r="D8" s="18">
        <v>18621</v>
      </c>
      <c r="E8" s="18">
        <v>0</v>
      </c>
      <c r="F8" s="18">
        <v>0</v>
      </c>
      <c r="G8" s="18">
        <v>17301</v>
      </c>
      <c r="H8" s="18">
        <f aca="true" t="shared" si="0" ref="H8:H15">SUM(E8:G8)</f>
        <v>17301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0.9291122925729015</v>
      </c>
      <c r="L8" s="20">
        <f aca="true" t="shared" si="4" ref="L8:L24">SUM(I8:K8)</f>
        <v>0.9291122925729015</v>
      </c>
    </row>
    <row r="9" spans="1:12" ht="15" customHeight="1">
      <c r="A9" s="2" t="s">
        <v>9</v>
      </c>
      <c r="B9" s="2" t="s">
        <v>10</v>
      </c>
      <c r="C9" s="2"/>
      <c r="D9" s="18">
        <v>7437</v>
      </c>
      <c r="E9" s="18">
        <v>0</v>
      </c>
      <c r="F9" s="18">
        <v>0</v>
      </c>
      <c r="G9" s="18">
        <v>6999</v>
      </c>
      <c r="H9" s="18">
        <f t="shared" si="0"/>
        <v>6999</v>
      </c>
      <c r="I9" s="21">
        <f t="shared" si="1"/>
        <v>0</v>
      </c>
      <c r="J9" s="21">
        <f t="shared" si="2"/>
        <v>0</v>
      </c>
      <c r="K9" s="21">
        <f t="shared" si="3"/>
        <v>0.9411052843888664</v>
      </c>
      <c r="L9" s="20">
        <f t="shared" si="4"/>
        <v>0.9411052843888664</v>
      </c>
    </row>
    <row r="10" spans="1:12" ht="15" customHeight="1">
      <c r="A10" s="2" t="s">
        <v>11</v>
      </c>
      <c r="B10" s="2" t="s">
        <v>12</v>
      </c>
      <c r="C10" s="2"/>
      <c r="D10" s="18">
        <v>11766</v>
      </c>
      <c r="E10" s="18">
        <v>0</v>
      </c>
      <c r="F10" s="18">
        <v>0</v>
      </c>
      <c r="G10" s="18">
        <v>7225</v>
      </c>
      <c r="H10" s="18">
        <f t="shared" si="0"/>
        <v>7225</v>
      </c>
      <c r="I10" s="21">
        <f t="shared" si="1"/>
        <v>0</v>
      </c>
      <c r="J10" s="21">
        <f t="shared" si="2"/>
        <v>0</v>
      </c>
      <c r="K10" s="21">
        <f t="shared" si="3"/>
        <v>0.6140574536800952</v>
      </c>
      <c r="L10" s="20">
        <f t="shared" si="4"/>
        <v>0.6140574536800952</v>
      </c>
    </row>
    <row r="11" spans="1:12" ht="15" customHeight="1">
      <c r="A11" s="2" t="s">
        <v>13</v>
      </c>
      <c r="B11" s="2" t="s">
        <v>14</v>
      </c>
      <c r="C11" s="2"/>
      <c r="D11" s="18">
        <v>5123</v>
      </c>
      <c r="E11" s="18">
        <v>0</v>
      </c>
      <c r="F11" s="18">
        <v>0</v>
      </c>
      <c r="G11" s="18">
        <v>4465</v>
      </c>
      <c r="H11" s="18">
        <f t="shared" si="0"/>
        <v>4465</v>
      </c>
      <c r="I11" s="21">
        <f t="shared" si="1"/>
        <v>0</v>
      </c>
      <c r="J11" s="21">
        <f t="shared" si="2"/>
        <v>0</v>
      </c>
      <c r="K11" s="21">
        <f t="shared" si="3"/>
        <v>0.8715596330275229</v>
      </c>
      <c r="L11" s="20">
        <f t="shared" si="4"/>
        <v>0.8715596330275229</v>
      </c>
    </row>
    <row r="12" spans="1:12" ht="15" customHeight="1">
      <c r="A12" s="2" t="s">
        <v>15</v>
      </c>
      <c r="B12" s="2" t="s">
        <v>16</v>
      </c>
      <c r="C12" s="2"/>
      <c r="D12" s="18">
        <v>1580</v>
      </c>
      <c r="E12" s="18">
        <v>0</v>
      </c>
      <c r="F12" s="18">
        <v>0</v>
      </c>
      <c r="G12" s="18">
        <v>1502</v>
      </c>
      <c r="H12" s="18">
        <f t="shared" si="0"/>
        <v>1502</v>
      </c>
      <c r="I12" s="21">
        <f t="shared" si="1"/>
        <v>0</v>
      </c>
      <c r="J12" s="21">
        <f t="shared" si="2"/>
        <v>0</v>
      </c>
      <c r="K12" s="21">
        <f t="shared" si="3"/>
        <v>0.950632911392405</v>
      </c>
      <c r="L12" s="20">
        <f t="shared" si="4"/>
        <v>0.950632911392405</v>
      </c>
    </row>
    <row r="13" spans="1:12" ht="15" customHeight="1">
      <c r="A13" s="2" t="s">
        <v>17</v>
      </c>
      <c r="B13" s="2" t="s">
        <v>18</v>
      </c>
      <c r="C13" s="2"/>
      <c r="D13" s="18">
        <v>735</v>
      </c>
      <c r="E13" s="18">
        <v>0</v>
      </c>
      <c r="F13" s="18">
        <v>0</v>
      </c>
      <c r="G13" s="18">
        <v>625</v>
      </c>
      <c r="H13" s="18">
        <f t="shared" si="0"/>
        <v>625</v>
      </c>
      <c r="I13" s="21">
        <f t="shared" si="1"/>
        <v>0</v>
      </c>
      <c r="J13" s="21">
        <f t="shared" si="2"/>
        <v>0</v>
      </c>
      <c r="K13" s="21">
        <f t="shared" si="3"/>
        <v>0.8503401360544217</v>
      </c>
      <c r="L13" s="20">
        <f t="shared" si="4"/>
        <v>0.8503401360544217</v>
      </c>
    </row>
    <row r="14" spans="1:12" ht="15" customHeight="1">
      <c r="A14" s="2" t="s">
        <v>19</v>
      </c>
      <c r="B14" s="2" t="s">
        <v>20</v>
      </c>
      <c r="C14" s="2"/>
      <c r="D14" s="18">
        <v>7654</v>
      </c>
      <c r="E14" s="18">
        <v>0</v>
      </c>
      <c r="F14" s="18">
        <v>0</v>
      </c>
      <c r="G14" s="18">
        <v>5720</v>
      </c>
      <c r="H14" s="18">
        <f t="shared" si="0"/>
        <v>5720</v>
      </c>
      <c r="I14" s="21">
        <f t="shared" si="1"/>
        <v>0</v>
      </c>
      <c r="J14" s="21">
        <f t="shared" si="2"/>
        <v>0</v>
      </c>
      <c r="K14" s="21">
        <f t="shared" si="3"/>
        <v>0.7473216618761432</v>
      </c>
      <c r="L14" s="20">
        <f t="shared" si="4"/>
        <v>0.7473216618761432</v>
      </c>
    </row>
    <row r="15" spans="1:12" ht="15" customHeight="1">
      <c r="A15" s="2" t="s">
        <v>23</v>
      </c>
      <c r="B15" s="2" t="s">
        <v>24</v>
      </c>
      <c r="C15" s="2"/>
      <c r="D15" s="18">
        <v>2548</v>
      </c>
      <c r="E15" s="18">
        <v>0</v>
      </c>
      <c r="F15" s="18">
        <v>0</v>
      </c>
      <c r="G15" s="18">
        <v>1972</v>
      </c>
      <c r="H15" s="18">
        <f t="shared" si="0"/>
        <v>1972</v>
      </c>
      <c r="I15" s="21">
        <f t="shared" si="1"/>
        <v>0</v>
      </c>
      <c r="J15" s="21">
        <f t="shared" si="2"/>
        <v>0</v>
      </c>
      <c r="K15" s="21">
        <f t="shared" si="3"/>
        <v>0.7739403453689168</v>
      </c>
      <c r="L15" s="20">
        <f t="shared" si="4"/>
        <v>0.7739403453689168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55486</v>
      </c>
      <c r="E16" s="13">
        <f>SUM(E7:E15)</f>
        <v>0</v>
      </c>
      <c r="F16" s="13">
        <f>SUM(F7:F15)</f>
        <v>0</v>
      </c>
      <c r="G16" s="13">
        <f>SUM(G7:G15)</f>
        <v>45820</v>
      </c>
      <c r="H16" s="13">
        <f>SUM(G16)</f>
        <v>45820</v>
      </c>
      <c r="I16" s="14">
        <f t="shared" si="1"/>
        <v>0</v>
      </c>
      <c r="J16" s="14">
        <f>IF($D16&gt;0,F16/$D16,0)</f>
        <v>0</v>
      </c>
      <c r="K16" s="14">
        <f t="shared" si="3"/>
        <v>0.825793893955232</v>
      </c>
      <c r="L16" s="15">
        <f t="shared" si="4"/>
        <v>0.825793893955232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3655</v>
      </c>
      <c r="E18" s="18">
        <v>2104</v>
      </c>
      <c r="F18" s="18">
        <v>1</v>
      </c>
      <c r="G18" s="18">
        <v>983</v>
      </c>
      <c r="H18" s="18">
        <f aca="true" t="shared" si="5" ref="H18:H24">SUM(E18:G18)</f>
        <v>3088</v>
      </c>
      <c r="I18" s="21">
        <f aca="true" t="shared" si="6" ref="I18:K25">IF($D18&gt;0,E18/$D18,0)</f>
        <v>0.5756497948016416</v>
      </c>
      <c r="J18" s="21">
        <f t="shared" si="6"/>
        <v>0.00027359781121751026</v>
      </c>
      <c r="K18" s="21">
        <f t="shared" si="6"/>
        <v>0.2689466484268126</v>
      </c>
      <c r="L18" s="20">
        <f t="shared" si="4"/>
        <v>0.8448700410396717</v>
      </c>
    </row>
    <row r="19" spans="1:12" ht="15" customHeight="1">
      <c r="A19" s="2" t="s">
        <v>25</v>
      </c>
      <c r="B19" s="2" t="s">
        <v>26</v>
      </c>
      <c r="C19" s="2"/>
      <c r="D19" s="18">
        <v>29039</v>
      </c>
      <c r="E19" s="18">
        <v>11711</v>
      </c>
      <c r="F19" s="18">
        <v>448</v>
      </c>
      <c r="G19" s="18">
        <v>8267</v>
      </c>
      <c r="H19" s="18">
        <f t="shared" si="5"/>
        <v>20426</v>
      </c>
      <c r="I19" s="21">
        <f t="shared" si="6"/>
        <v>0.4032852370949413</v>
      </c>
      <c r="J19" s="21">
        <f t="shared" si="6"/>
        <v>0.015427528496160336</v>
      </c>
      <c r="K19" s="21">
        <f t="shared" si="6"/>
        <v>0.2846861117807087</v>
      </c>
      <c r="L19" s="20">
        <f t="shared" si="4"/>
        <v>0.7033988773718103</v>
      </c>
    </row>
    <row r="20" spans="1:12" ht="15" customHeight="1">
      <c r="A20" s="2" t="s">
        <v>27</v>
      </c>
      <c r="B20" s="2" t="s">
        <v>28</v>
      </c>
      <c r="C20" s="2"/>
      <c r="D20" s="18">
        <v>10012</v>
      </c>
      <c r="E20" s="18">
        <v>4213</v>
      </c>
      <c r="F20" s="18">
        <v>86</v>
      </c>
      <c r="G20" s="18">
        <v>2380</v>
      </c>
      <c r="H20" s="18">
        <f t="shared" si="5"/>
        <v>6679</v>
      </c>
      <c r="I20" s="21">
        <f t="shared" si="6"/>
        <v>0.42079504594486616</v>
      </c>
      <c r="J20" s="21">
        <f t="shared" si="6"/>
        <v>0.008589692369157012</v>
      </c>
      <c r="K20" s="21">
        <f t="shared" si="6"/>
        <v>0.23771474230922893</v>
      </c>
      <c r="L20" s="20">
        <f t="shared" si="4"/>
        <v>0.6670994806232521</v>
      </c>
    </row>
    <row r="21" spans="1:12" ht="15" customHeight="1">
      <c r="A21" s="2" t="s">
        <v>29</v>
      </c>
      <c r="B21" s="2" t="s">
        <v>30</v>
      </c>
      <c r="C21" s="2"/>
      <c r="D21" s="18">
        <v>25</v>
      </c>
      <c r="E21" s="18">
        <v>10</v>
      </c>
      <c r="F21" s="18">
        <v>2</v>
      </c>
      <c r="G21" s="18">
        <v>5</v>
      </c>
      <c r="H21" s="18">
        <f t="shared" si="5"/>
        <v>17</v>
      </c>
      <c r="I21" s="21">
        <f t="shared" si="6"/>
        <v>0.4</v>
      </c>
      <c r="J21" s="21">
        <f t="shared" si="6"/>
        <v>0.08</v>
      </c>
      <c r="K21" s="21">
        <f t="shared" si="6"/>
        <v>0.2</v>
      </c>
      <c r="L21" s="20">
        <f t="shared" si="4"/>
        <v>0.68</v>
      </c>
    </row>
    <row r="22" spans="1:12" ht="15" customHeight="1">
      <c r="A22" s="2" t="s">
        <v>31</v>
      </c>
      <c r="B22" s="2" t="s">
        <v>32</v>
      </c>
      <c r="C22" s="2"/>
      <c r="D22" s="18">
        <v>57</v>
      </c>
      <c r="E22" s="18">
        <v>19</v>
      </c>
      <c r="F22" s="18">
        <v>0</v>
      </c>
      <c r="G22" s="18">
        <v>21</v>
      </c>
      <c r="H22" s="18">
        <f t="shared" si="5"/>
        <v>40</v>
      </c>
      <c r="I22" s="21">
        <f t="shared" si="6"/>
        <v>0.3333333333333333</v>
      </c>
      <c r="J22" s="21">
        <f t="shared" si="6"/>
        <v>0</v>
      </c>
      <c r="K22" s="21">
        <f t="shared" si="6"/>
        <v>0.3684210526315789</v>
      </c>
      <c r="L22" s="20">
        <f t="shared" si="4"/>
        <v>0.7017543859649122</v>
      </c>
    </row>
    <row r="23" spans="1:12" ht="15" customHeight="1">
      <c r="A23" s="2" t="s">
        <v>33</v>
      </c>
      <c r="B23" s="2" t="s">
        <v>34</v>
      </c>
      <c r="C23" s="2"/>
      <c r="D23" s="18">
        <v>455</v>
      </c>
      <c r="E23" s="18">
        <v>43</v>
      </c>
      <c r="F23" s="18">
        <v>0</v>
      </c>
      <c r="G23" s="18">
        <v>271</v>
      </c>
      <c r="H23" s="18">
        <f t="shared" si="5"/>
        <v>314</v>
      </c>
      <c r="I23" s="21">
        <f t="shared" si="6"/>
        <v>0.0945054945054945</v>
      </c>
      <c r="J23" s="21">
        <f t="shared" si="6"/>
        <v>0</v>
      </c>
      <c r="K23" s="21">
        <f t="shared" si="6"/>
        <v>0.5956043956043956</v>
      </c>
      <c r="L23" s="20">
        <f t="shared" si="4"/>
        <v>0.6901098901098901</v>
      </c>
    </row>
    <row r="24" spans="1:12" ht="15" customHeight="1">
      <c r="A24" s="2" t="s">
        <v>35</v>
      </c>
      <c r="B24" s="2" t="s">
        <v>36</v>
      </c>
      <c r="C24" s="2"/>
      <c r="D24" s="18">
        <v>10521</v>
      </c>
      <c r="E24" s="18">
        <v>5144</v>
      </c>
      <c r="F24" s="18">
        <v>623</v>
      </c>
      <c r="G24" s="18">
        <v>2356</v>
      </c>
      <c r="H24" s="18">
        <f t="shared" si="5"/>
        <v>8123</v>
      </c>
      <c r="I24" s="21">
        <f t="shared" si="6"/>
        <v>0.48892690808858474</v>
      </c>
      <c r="J24" s="21">
        <f t="shared" si="6"/>
        <v>0.059214903526280775</v>
      </c>
      <c r="K24" s="21">
        <f t="shared" si="6"/>
        <v>0.2239330862085353</v>
      </c>
      <c r="L24" s="20">
        <f t="shared" si="4"/>
        <v>0.7720748978234009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53764</v>
      </c>
      <c r="E25" s="22">
        <f>SUM(E18:E24)</f>
        <v>23244</v>
      </c>
      <c r="F25" s="22">
        <f>SUM(F18:F24)</f>
        <v>1160</v>
      </c>
      <c r="G25" s="22">
        <f>SUM(G18:G24)</f>
        <v>14283</v>
      </c>
      <c r="H25" s="22">
        <f>SUM(E25:G25)</f>
        <v>38687</v>
      </c>
      <c r="I25" s="23">
        <f>IF($D25&gt;0,E25/$D25,0)</f>
        <v>0.4323339037274012</v>
      </c>
      <c r="J25" s="23">
        <f t="shared" si="6"/>
        <v>0.021575775611933638</v>
      </c>
      <c r="K25" s="23">
        <f t="shared" si="6"/>
        <v>0.2656610371252139</v>
      </c>
      <c r="L25" s="23">
        <f>IF(G25&gt;0,H25/$D25,0)</f>
        <v>0.7195707164645487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10849</v>
      </c>
      <c r="E27" s="9">
        <v>1504</v>
      </c>
      <c r="F27" s="9">
        <v>3422</v>
      </c>
      <c r="G27" s="9">
        <v>1179</v>
      </c>
      <c r="H27" s="18">
        <f>SUM(E27:G27)</f>
        <v>6105</v>
      </c>
      <c r="I27" s="25">
        <f>IF($D27&gt;0,E27/$D27,0)</f>
        <v>0.13863028850585307</v>
      </c>
      <c r="J27" s="25">
        <f>IF($D27&gt;0,F27/$D27,0)</f>
        <v>0.3154207761083971</v>
      </c>
      <c r="K27" s="25">
        <f>IF($D27&gt;0,G27/$D27,0)</f>
        <v>0.10867361047101115</v>
      </c>
      <c r="L27" s="25">
        <f>IF($D27&gt;0,H27/$D27,0)</f>
        <v>0.5627246750852614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120099</v>
      </c>
      <c r="E29" s="11">
        <f>E16+E25+E27</f>
        <v>24748</v>
      </c>
      <c r="F29" s="11">
        <f>F16+F25+F27</f>
        <v>4582</v>
      </c>
      <c r="G29" s="11">
        <f>G16+G25+G27</f>
        <v>61282</v>
      </c>
      <c r="H29" s="11">
        <f>SUM(E29:G29)</f>
        <v>90612</v>
      </c>
      <c r="I29" s="26">
        <f>IF($D29&gt;0,E29/$D29,0)</f>
        <v>0.20606333108518804</v>
      </c>
      <c r="J29" s="26">
        <f>IF($D29&gt;0,F29/$D29,0)</f>
        <v>0.03815185805044172</v>
      </c>
      <c r="K29" s="26">
        <f>IF($D29&gt;0,G29/$D29,0)</f>
        <v>0.5102623668806567</v>
      </c>
      <c r="L29" s="26">
        <f>IF($D29&gt;0,H29/$D29,0)</f>
        <v>0.7544775560162865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December "&amp;yr</f>
        <v>Document Source Statistics December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40"/>
      <c r="E7" s="44"/>
      <c r="F7" s="42"/>
      <c r="G7" s="18"/>
      <c r="H7" s="18">
        <f aca="true" t="shared" si="0" ref="H7:H15">SUM(F7:G7)</f>
        <v>0</v>
      </c>
      <c r="I7" s="21">
        <f aca="true" t="shared" si="1" ref="I7:I15">IF($D7&gt;0,G7/$D7,0)</f>
        <v>0</v>
      </c>
      <c r="J7" s="21">
        <f>IF($D7&gt;0,F7/$D7,0)</f>
        <v>0</v>
      </c>
      <c r="K7" s="21">
        <f>IF($D7&gt;0,#REF!/$D7,0)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40"/>
      <c r="E8" s="44"/>
      <c r="F8" s="42"/>
      <c r="G8" s="18"/>
      <c r="H8" s="18">
        <f t="shared" si="0"/>
        <v>0</v>
      </c>
      <c r="I8" s="21">
        <f t="shared" si="1"/>
        <v>0</v>
      </c>
      <c r="J8" s="21">
        <f aca="true" t="shared" si="2" ref="J8:J15">IF($D8&gt;0,F8/$D8,0)</f>
        <v>0</v>
      </c>
      <c r="K8" s="21">
        <f>IF($D8&gt;0,#REF!/$D8,0)</f>
        <v>0</v>
      </c>
      <c r="L8" s="20">
        <f aca="true" t="shared" si="3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40"/>
      <c r="E9" s="44"/>
      <c r="F9" s="42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>IF($D9&gt;0,#REF!/$D9,0)</f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40"/>
      <c r="E10" s="44"/>
      <c r="F10" s="42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>IF($D10&gt;0,#REF!/$D10,0)</f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40"/>
      <c r="E11" s="44"/>
      <c r="F11" s="42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>IF($D11&gt;0,#REF!/$D11,0)</f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40"/>
      <c r="E12" s="44"/>
      <c r="F12" s="42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>IF($D12&gt;0,#REF!/$D12,0)</f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40"/>
      <c r="E13" s="44"/>
      <c r="F13" s="42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>IF($D13&gt;0,#REF!/$D13,0)</f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40"/>
      <c r="E14" s="44"/>
      <c r="F14" s="42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>IF($D14&gt;0,#REF!/$D14,0)</f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40"/>
      <c r="E15" s="44"/>
      <c r="F15" s="42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>IF($D15&gt;0,#REF!/$D15,0)</f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41">
        <f>SUM(D7:D15)</f>
        <v>0</v>
      </c>
      <c r="E16" s="13">
        <f>SUM(E7:E15)</f>
        <v>0</v>
      </c>
      <c r="F16" s="4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45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0"/>
      <c r="E18" s="44"/>
      <c r="F18" s="42"/>
      <c r="G18" s="18"/>
      <c r="H18" s="18">
        <f aca="true" t="shared" si="4" ref="H18:H24">SUM(F18:G18)</f>
        <v>0</v>
      </c>
      <c r="I18" s="21">
        <f aca="true" t="shared" si="5" ref="I18:I24">IF($D18&gt;0,G18/$D18,0)</f>
        <v>0</v>
      </c>
      <c r="J18" s="21">
        <f aca="true" t="shared" si="6" ref="J18:K25">IF($D18&gt;0,F18/$D18,0)</f>
        <v>0</v>
      </c>
      <c r="K18" s="21">
        <f>IF($D18&gt;0,#REF!/$D18,0)</f>
        <v>0</v>
      </c>
      <c r="L18" s="20">
        <f t="shared" si="3"/>
        <v>0</v>
      </c>
    </row>
    <row r="19" spans="1:12" ht="15" customHeight="1">
      <c r="A19" s="2" t="s">
        <v>25</v>
      </c>
      <c r="B19" s="2" t="s">
        <v>26</v>
      </c>
      <c r="C19" s="2"/>
      <c r="D19" s="40"/>
      <c r="E19" s="44"/>
      <c r="F19" s="42"/>
      <c r="G19" s="18"/>
      <c r="H19" s="18">
        <f t="shared" si="4"/>
        <v>0</v>
      </c>
      <c r="I19" s="21">
        <f t="shared" si="5"/>
        <v>0</v>
      </c>
      <c r="J19" s="21">
        <f t="shared" si="6"/>
        <v>0</v>
      </c>
      <c r="K19" s="21">
        <f>IF($D19&gt;0,#REF!/$D19,0)</f>
        <v>0</v>
      </c>
      <c r="L19" s="20">
        <f t="shared" si="3"/>
        <v>0</v>
      </c>
    </row>
    <row r="20" spans="1:12" ht="15" customHeight="1">
      <c r="A20" s="2" t="s">
        <v>27</v>
      </c>
      <c r="B20" s="2" t="s">
        <v>28</v>
      </c>
      <c r="C20" s="2"/>
      <c r="D20" s="40"/>
      <c r="E20" s="44"/>
      <c r="F20" s="42"/>
      <c r="G20" s="18"/>
      <c r="H20" s="18">
        <f t="shared" si="4"/>
        <v>0</v>
      </c>
      <c r="I20" s="21">
        <f t="shared" si="5"/>
        <v>0</v>
      </c>
      <c r="J20" s="21">
        <f t="shared" si="6"/>
        <v>0</v>
      </c>
      <c r="K20" s="21">
        <f>IF($D20&gt;0,#REF!/$D20,0)</f>
        <v>0</v>
      </c>
      <c r="L20" s="20">
        <f t="shared" si="3"/>
        <v>0</v>
      </c>
    </row>
    <row r="21" spans="1:12" ht="15" customHeight="1">
      <c r="A21" s="2" t="s">
        <v>29</v>
      </c>
      <c r="B21" s="2" t="s">
        <v>30</v>
      </c>
      <c r="C21" s="2"/>
      <c r="D21" s="40"/>
      <c r="E21" s="44"/>
      <c r="F21" s="42"/>
      <c r="G21" s="18"/>
      <c r="H21" s="18">
        <f t="shared" si="4"/>
        <v>0</v>
      </c>
      <c r="I21" s="21">
        <f t="shared" si="5"/>
        <v>0</v>
      </c>
      <c r="J21" s="21">
        <f t="shared" si="6"/>
        <v>0</v>
      </c>
      <c r="K21" s="21">
        <f>IF($D21&gt;0,#REF!/$D21,0)</f>
        <v>0</v>
      </c>
      <c r="L21" s="20">
        <f t="shared" si="3"/>
        <v>0</v>
      </c>
    </row>
    <row r="22" spans="1:12" ht="15" customHeight="1">
      <c r="A22" s="2" t="s">
        <v>31</v>
      </c>
      <c r="B22" s="2" t="s">
        <v>32</v>
      </c>
      <c r="C22" s="2"/>
      <c r="D22" s="40"/>
      <c r="E22" s="44"/>
      <c r="F22" s="42"/>
      <c r="G22" s="18"/>
      <c r="H22" s="18">
        <f t="shared" si="4"/>
        <v>0</v>
      </c>
      <c r="I22" s="21">
        <f t="shared" si="5"/>
        <v>0</v>
      </c>
      <c r="J22" s="21">
        <f t="shared" si="6"/>
        <v>0</v>
      </c>
      <c r="K22" s="21">
        <f>IF($D22&gt;0,#REF!/$D22,0)</f>
        <v>0</v>
      </c>
      <c r="L22" s="20">
        <f t="shared" si="3"/>
        <v>0</v>
      </c>
    </row>
    <row r="23" spans="1:12" ht="15" customHeight="1">
      <c r="A23" s="2" t="s">
        <v>33</v>
      </c>
      <c r="B23" s="2" t="s">
        <v>34</v>
      </c>
      <c r="C23" s="2"/>
      <c r="D23" s="40"/>
      <c r="E23" s="44"/>
      <c r="F23" s="42"/>
      <c r="G23" s="18"/>
      <c r="H23" s="18">
        <f t="shared" si="4"/>
        <v>0</v>
      </c>
      <c r="I23" s="21">
        <f t="shared" si="5"/>
        <v>0</v>
      </c>
      <c r="J23" s="21">
        <f t="shared" si="6"/>
        <v>0</v>
      </c>
      <c r="K23" s="21">
        <f>IF($D23&gt;0,#REF!/$D23,0)</f>
        <v>0</v>
      </c>
      <c r="L23" s="20">
        <f t="shared" si="3"/>
        <v>0</v>
      </c>
    </row>
    <row r="24" spans="1:12" ht="15" customHeight="1">
      <c r="A24" s="2" t="s">
        <v>35</v>
      </c>
      <c r="B24" s="2" t="s">
        <v>36</v>
      </c>
      <c r="C24" s="2"/>
      <c r="D24" s="40"/>
      <c r="E24" s="44"/>
      <c r="F24" s="42"/>
      <c r="G24" s="18"/>
      <c r="H24" s="18">
        <f t="shared" si="4"/>
        <v>0</v>
      </c>
      <c r="I24" s="21">
        <f t="shared" si="5"/>
        <v>0</v>
      </c>
      <c r="J24" s="21">
        <f t="shared" si="6"/>
        <v>0</v>
      </c>
      <c r="K24" s="21">
        <f>IF($D24&gt;0,#REF!/$D24,0)</f>
        <v>0</v>
      </c>
      <c r="L24" s="20">
        <f t="shared" si="3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O1" s="28">
        <v>2023</v>
      </c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January 1, "&amp;yr&amp;" - December 31, "&amp;yr</f>
        <v>Document Source Statistics January 1, 2023 - December 31,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f>SUM(JAN:DEC!D7)</f>
        <v>241</v>
      </c>
      <c r="E7" s="18">
        <f>SUM(JAN:DEC!E7)</f>
        <v>0</v>
      </c>
      <c r="F7" s="18">
        <f>SUM(JAN:DEC!F7)</f>
        <v>0</v>
      </c>
      <c r="G7" s="18">
        <f>SUM(JAN:DEC!G7)</f>
        <v>174</v>
      </c>
      <c r="H7" s="18">
        <f>E7+F7+G7</f>
        <v>174</v>
      </c>
      <c r="I7" s="21">
        <f>IF($D7&gt;0,E7/$D7,0)</f>
        <v>0</v>
      </c>
      <c r="J7" s="21">
        <f>IF($D7&gt;0,F7/$D7,0)</f>
        <v>0</v>
      </c>
      <c r="K7" s="21">
        <f>IF($D7&gt;0,G7/$D7,0)</f>
        <v>0.7219917012448133</v>
      </c>
      <c r="L7" s="20">
        <f>SUM(I7:K7)</f>
        <v>0.7219917012448133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244194</v>
      </c>
      <c r="E8" s="18">
        <f>SUM(JAN:DEC!E8)</f>
        <v>0</v>
      </c>
      <c r="F8" s="18">
        <f>SUM(JAN:DEC!F8)</f>
        <v>0</v>
      </c>
      <c r="G8" s="18">
        <f>SUM(JAN:DEC!G8)</f>
        <v>223990</v>
      </c>
      <c r="H8" s="18">
        <f aca="true" t="shared" si="0" ref="H8:H15">E8+F8+G8</f>
        <v>223990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0.9172625044022376</v>
      </c>
      <c r="L8" s="20">
        <f aca="true" t="shared" si="2" ref="L8:L16">SUM(I8:K8)</f>
        <v>0.9172625044022376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80280</v>
      </c>
      <c r="E9" s="18">
        <f>SUM(JAN:DEC!E9)</f>
        <v>0</v>
      </c>
      <c r="F9" s="18">
        <f>SUM(JAN:DEC!F9)</f>
        <v>0</v>
      </c>
      <c r="G9" s="18">
        <f>SUM(JAN:DEC!G9)</f>
        <v>74755</v>
      </c>
      <c r="H9" s="18">
        <f t="shared" si="0"/>
        <v>74755</v>
      </c>
      <c r="I9" s="21">
        <f t="shared" si="1"/>
        <v>0</v>
      </c>
      <c r="J9" s="21">
        <f t="shared" si="1"/>
        <v>0</v>
      </c>
      <c r="K9" s="21">
        <f t="shared" si="1"/>
        <v>0.9311783756851021</v>
      </c>
      <c r="L9" s="20">
        <f t="shared" si="2"/>
        <v>0.9311783756851021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150088</v>
      </c>
      <c r="E10" s="18">
        <f>SUM(JAN:DEC!E10)</f>
        <v>0</v>
      </c>
      <c r="F10" s="18">
        <f>SUM(JAN:DEC!F10)</f>
        <v>1</v>
      </c>
      <c r="G10" s="18">
        <f>SUM(JAN:DEC!G10)</f>
        <v>93330</v>
      </c>
      <c r="H10" s="18">
        <f t="shared" si="0"/>
        <v>93331</v>
      </c>
      <c r="I10" s="21">
        <f t="shared" si="1"/>
        <v>0</v>
      </c>
      <c r="J10" s="21">
        <f t="shared" si="1"/>
        <v>6.662757848728746E-06</v>
      </c>
      <c r="K10" s="21">
        <f t="shared" si="1"/>
        <v>0.6218351900218538</v>
      </c>
      <c r="L10" s="20">
        <f t="shared" si="2"/>
        <v>0.6218418527797026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62745</v>
      </c>
      <c r="E11" s="18">
        <f>SUM(JAN:DEC!E11)</f>
        <v>0</v>
      </c>
      <c r="F11" s="18">
        <f>SUM(JAN:DEC!F11)</f>
        <v>0</v>
      </c>
      <c r="G11" s="18">
        <f>SUM(JAN:DEC!G11)</f>
        <v>53680</v>
      </c>
      <c r="H11" s="18">
        <f t="shared" si="0"/>
        <v>53680</v>
      </c>
      <c r="I11" s="21">
        <f t="shared" si="1"/>
        <v>0</v>
      </c>
      <c r="J11" s="21">
        <f t="shared" si="1"/>
        <v>0</v>
      </c>
      <c r="K11" s="21">
        <f t="shared" si="1"/>
        <v>0.8555263367599012</v>
      </c>
      <c r="L11" s="20">
        <f t="shared" si="2"/>
        <v>0.8555263367599012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19028</v>
      </c>
      <c r="E12" s="18">
        <f>SUM(JAN:DEC!E12)</f>
        <v>0</v>
      </c>
      <c r="F12" s="18">
        <f>SUM(JAN:DEC!F12)</f>
        <v>0</v>
      </c>
      <c r="G12" s="18">
        <f>SUM(JAN:DEC!G12)</f>
        <v>18021</v>
      </c>
      <c r="H12" s="18">
        <f t="shared" si="0"/>
        <v>18021</v>
      </c>
      <c r="I12" s="21">
        <f t="shared" si="1"/>
        <v>0</v>
      </c>
      <c r="J12" s="21">
        <f t="shared" si="1"/>
        <v>0</v>
      </c>
      <c r="K12" s="21">
        <f t="shared" si="1"/>
        <v>0.9470779903300399</v>
      </c>
      <c r="L12" s="20">
        <f t="shared" si="2"/>
        <v>0.9470779903300399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10539</v>
      </c>
      <c r="E13" s="18">
        <f>SUM(JAN:DEC!E13)</f>
        <v>0</v>
      </c>
      <c r="F13" s="18">
        <f>SUM(JAN:DEC!F13)</f>
        <v>0</v>
      </c>
      <c r="G13" s="18">
        <f>SUM(JAN:DEC!G13)</f>
        <v>8264</v>
      </c>
      <c r="H13" s="18">
        <f t="shared" si="0"/>
        <v>8264</v>
      </c>
      <c r="I13" s="21">
        <f t="shared" si="1"/>
        <v>0</v>
      </c>
      <c r="J13" s="21">
        <f t="shared" si="1"/>
        <v>0</v>
      </c>
      <c r="K13" s="21">
        <f t="shared" si="1"/>
        <v>0.7841351171837936</v>
      </c>
      <c r="L13" s="20">
        <f t="shared" si="2"/>
        <v>0.7841351171837936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80230</v>
      </c>
      <c r="E14" s="18">
        <f>SUM(JAN:DEC!E14)</f>
        <v>0</v>
      </c>
      <c r="F14" s="18">
        <f>SUM(JAN:DEC!F14)</f>
        <v>0</v>
      </c>
      <c r="G14" s="18">
        <f>SUM(JAN:DEC!G14)</f>
        <v>60566</v>
      </c>
      <c r="H14" s="18">
        <f t="shared" si="0"/>
        <v>60566</v>
      </c>
      <c r="I14" s="21">
        <f t="shared" si="1"/>
        <v>0</v>
      </c>
      <c r="J14" s="21">
        <f t="shared" si="1"/>
        <v>0</v>
      </c>
      <c r="K14" s="21">
        <f t="shared" si="1"/>
        <v>0.7549046491337404</v>
      </c>
      <c r="L14" s="20">
        <f t="shared" si="2"/>
        <v>0.7549046491337404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32204</v>
      </c>
      <c r="E15" s="18">
        <f>SUM(JAN:DEC!E15)</f>
        <v>0</v>
      </c>
      <c r="F15" s="18">
        <f>SUM(JAN:DEC!F15)</f>
        <v>0</v>
      </c>
      <c r="G15" s="18">
        <f>SUM(JAN:DEC!G15)</f>
        <v>25098</v>
      </c>
      <c r="H15" s="18">
        <f t="shared" si="0"/>
        <v>25098</v>
      </c>
      <c r="I15" s="21">
        <f t="shared" si="1"/>
        <v>0</v>
      </c>
      <c r="J15" s="21">
        <f t="shared" si="1"/>
        <v>0</v>
      </c>
      <c r="K15" s="21">
        <f t="shared" si="1"/>
        <v>0.7793441808470998</v>
      </c>
      <c r="L15" s="20">
        <f t="shared" si="2"/>
        <v>0.7793441808470998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679549</v>
      </c>
      <c r="E16" s="13">
        <f>SUM(E7:E15)</f>
        <v>0</v>
      </c>
      <c r="F16" s="13">
        <f>SUM(F7:F15)</f>
        <v>1</v>
      </c>
      <c r="G16" s="13">
        <f>SUM(G7:G15)</f>
        <v>557878</v>
      </c>
      <c r="H16" s="13">
        <f>SUM(H7:H15)</f>
        <v>557879</v>
      </c>
      <c r="I16" s="14">
        <f>IF($D16&gt;0,E16/$D16,0)</f>
        <v>0</v>
      </c>
      <c r="J16" s="14">
        <f>IF($D16&gt;0,F16/$D16,0)</f>
        <v>1.4715642286281049E-06</v>
      </c>
      <c r="K16" s="14">
        <f>IF($D16&gt;0,G16/$D16,0)</f>
        <v>0.8209533087385898</v>
      </c>
      <c r="L16" s="15">
        <f t="shared" si="2"/>
        <v>0.8209547803028184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36819</v>
      </c>
      <c r="E18" s="18">
        <f>SUM(JAN:DEC!E18)</f>
        <v>20515</v>
      </c>
      <c r="F18" s="18">
        <f>SUM(JAN:DEC!F18)</f>
        <v>33</v>
      </c>
      <c r="G18" s="18">
        <f>SUM(JAN:DEC!G18)</f>
        <v>11094</v>
      </c>
      <c r="H18" s="18">
        <f>SUM(JAN:DEC!H18)</f>
        <v>31642</v>
      </c>
      <c r="I18" s="21">
        <f aca="true" t="shared" si="3" ref="I18:K25">IF($D18&gt;0,E18/$D18,0)</f>
        <v>0.5571851489719981</v>
      </c>
      <c r="J18" s="21">
        <f t="shared" si="3"/>
        <v>0.0008962763790434287</v>
      </c>
      <c r="K18" s="21">
        <f t="shared" si="3"/>
        <v>0.30131182270023626</v>
      </c>
      <c r="L18" s="20">
        <f aca="true" t="shared" si="4" ref="L18:L24">SUM(I18:K18)</f>
        <v>0.8593932480512778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332522</v>
      </c>
      <c r="E19" s="18">
        <f>SUM(JAN:DEC!E19)</f>
        <v>123703</v>
      </c>
      <c r="F19" s="18">
        <f>SUM(JAN:DEC!F19)</f>
        <v>5574</v>
      </c>
      <c r="G19" s="18">
        <f>SUM(JAN:DEC!G19)</f>
        <v>103172</v>
      </c>
      <c r="H19" s="18">
        <f>SUM(JAN:DEC!H19)</f>
        <v>232449</v>
      </c>
      <c r="I19" s="21">
        <f t="shared" si="3"/>
        <v>0.37201448325223596</v>
      </c>
      <c r="J19" s="21">
        <f t="shared" si="3"/>
        <v>0.016762800656798648</v>
      </c>
      <c r="K19" s="21">
        <f t="shared" si="3"/>
        <v>0.3102712001010459</v>
      </c>
      <c r="L19" s="20">
        <f t="shared" si="4"/>
        <v>0.6990484840100806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118321</v>
      </c>
      <c r="E20" s="18">
        <f>SUM(JAN:DEC!E20)</f>
        <v>48947</v>
      </c>
      <c r="F20" s="18">
        <f>SUM(JAN:DEC!F20)</f>
        <v>699</v>
      </c>
      <c r="G20" s="18">
        <f>SUM(JAN:DEC!G20)</f>
        <v>29358</v>
      </c>
      <c r="H20" s="18">
        <f>SUM(JAN:DEC!H20)</f>
        <v>79004</v>
      </c>
      <c r="I20" s="21">
        <f t="shared" si="3"/>
        <v>0.41367973563441823</v>
      </c>
      <c r="J20" s="21">
        <f t="shared" si="3"/>
        <v>0.005907657981254384</v>
      </c>
      <c r="K20" s="21">
        <f t="shared" si="3"/>
        <v>0.24812163521268413</v>
      </c>
      <c r="L20" s="20">
        <f t="shared" si="4"/>
        <v>0.6677090288283567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382</v>
      </c>
      <c r="E21" s="18">
        <f>SUM(JAN:DEC!E21)</f>
        <v>100</v>
      </c>
      <c r="F21" s="18">
        <f>SUM(JAN:DEC!F21)</f>
        <v>2</v>
      </c>
      <c r="G21" s="18">
        <f>SUM(JAN:DEC!G21)</f>
        <v>103</v>
      </c>
      <c r="H21" s="18">
        <f>SUM(JAN:DEC!H21)</f>
        <v>205</v>
      </c>
      <c r="I21" s="21">
        <f t="shared" si="3"/>
        <v>0.2617801047120419</v>
      </c>
      <c r="J21" s="21">
        <f t="shared" si="3"/>
        <v>0.005235602094240838</v>
      </c>
      <c r="K21" s="21">
        <f t="shared" si="3"/>
        <v>0.2696335078534031</v>
      </c>
      <c r="L21" s="20">
        <f t="shared" si="4"/>
        <v>0.5366492146596858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888</v>
      </c>
      <c r="E22" s="18">
        <f>SUM(JAN:DEC!E22)</f>
        <v>371</v>
      </c>
      <c r="F22" s="18">
        <f>SUM(JAN:DEC!F22)</f>
        <v>0</v>
      </c>
      <c r="G22" s="18">
        <f>SUM(JAN:DEC!G22)</f>
        <v>274</v>
      </c>
      <c r="H22" s="18">
        <f>SUM(JAN:DEC!H22)</f>
        <v>645</v>
      </c>
      <c r="I22" s="21">
        <f t="shared" si="3"/>
        <v>0.4177927927927928</v>
      </c>
      <c r="J22" s="21">
        <f t="shared" si="3"/>
        <v>0</v>
      </c>
      <c r="K22" s="21">
        <f t="shared" si="3"/>
        <v>0.30855855855855857</v>
      </c>
      <c r="L22" s="20">
        <f t="shared" si="4"/>
        <v>0.7263513513513513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4718</v>
      </c>
      <c r="E23" s="18">
        <f>SUM(JAN:DEC!E23)</f>
        <v>412</v>
      </c>
      <c r="F23" s="18">
        <f>SUM(JAN:DEC!F23)</f>
        <v>0</v>
      </c>
      <c r="G23" s="18">
        <f>SUM(JAN:DEC!G23)</f>
        <v>2328</v>
      </c>
      <c r="H23" s="18">
        <f>SUM(JAN:DEC!H23)</f>
        <v>2740</v>
      </c>
      <c r="I23" s="21">
        <f t="shared" si="3"/>
        <v>0.08732513777024163</v>
      </c>
      <c r="J23" s="21">
        <f t="shared" si="3"/>
        <v>0</v>
      </c>
      <c r="K23" s="21">
        <f t="shared" si="3"/>
        <v>0.493429419245443</v>
      </c>
      <c r="L23" s="20">
        <f t="shared" si="4"/>
        <v>0.5807545570156846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128141</v>
      </c>
      <c r="E24" s="18">
        <f>SUM(JAN:DEC!E24)</f>
        <v>61367</v>
      </c>
      <c r="F24" s="18">
        <f>SUM(JAN:DEC!F24)</f>
        <v>6851</v>
      </c>
      <c r="G24" s="18">
        <f>SUM(JAN:DEC!G24)</f>
        <v>29587</v>
      </c>
      <c r="H24" s="18">
        <f>SUM(JAN:DEC!H24)</f>
        <v>97805</v>
      </c>
      <c r="I24" s="21">
        <f t="shared" si="3"/>
        <v>0.4789021468538563</v>
      </c>
      <c r="J24" s="21">
        <f t="shared" si="3"/>
        <v>0.053464542964390786</v>
      </c>
      <c r="K24" s="21">
        <f t="shared" si="3"/>
        <v>0.23089409322543136</v>
      </c>
      <c r="L24" s="20">
        <f t="shared" si="4"/>
        <v>0.7632607830436784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621791</v>
      </c>
      <c r="E25" s="22">
        <f>SUM(E18:E24)</f>
        <v>255415</v>
      </c>
      <c r="F25" s="22">
        <f>SUM(F18:F24)</f>
        <v>13159</v>
      </c>
      <c r="G25" s="22">
        <f>SUM(G18:G24)</f>
        <v>175916</v>
      </c>
      <c r="H25" s="22">
        <f>SUM(H18:H24)</f>
        <v>444490</v>
      </c>
      <c r="I25" s="23">
        <f>IF($D25&gt;0,E25/$D25,0)</f>
        <v>0.41077307326738405</v>
      </c>
      <c r="J25" s="23">
        <f t="shared" si="3"/>
        <v>0.021163059613278416</v>
      </c>
      <c r="K25" s="23">
        <f t="shared" si="3"/>
        <v>0.282918215284557</v>
      </c>
      <c r="L25" s="23">
        <f>IF(G25&gt;0,H25/$D25,0)</f>
        <v>0.7148543481652195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133913</v>
      </c>
      <c r="E27" s="9">
        <f>SUM(JAN:DEC!E27)</f>
        <v>15845</v>
      </c>
      <c r="F27" s="9">
        <f>SUM(JAN:DEC!F27)</f>
        <v>47197</v>
      </c>
      <c r="G27" s="9">
        <f>SUM(JAN:DEC!G27)</f>
        <v>13639</v>
      </c>
      <c r="H27" s="9">
        <f>SUM(E27:G27)</f>
        <v>76681</v>
      </c>
      <c r="I27" s="25">
        <f>IF($D27&gt;0,E27/$D27,0)</f>
        <v>0.11832309036463973</v>
      </c>
      <c r="J27" s="25">
        <f>IF($D27&gt;0,F27/$D27,0)</f>
        <v>0.35244524430040397</v>
      </c>
      <c r="K27" s="25">
        <f>IF($D27&gt;0,G27/$D27,0)</f>
        <v>0.10184970839276246</v>
      </c>
      <c r="L27" s="25">
        <f>IF($D27&gt;0,H27/$D27,0)</f>
        <v>0.5726180430578062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1435253</v>
      </c>
      <c r="E29" s="11">
        <f>E16+E25+E27</f>
        <v>271260</v>
      </c>
      <c r="F29" s="11">
        <f>F16+F25+F27</f>
        <v>60357</v>
      </c>
      <c r="G29" s="11">
        <f>G16+G25+G27</f>
        <v>747433</v>
      </c>
      <c r="H29" s="11">
        <f>SUM(E29:G29)</f>
        <v>1079050</v>
      </c>
      <c r="I29" s="26">
        <f>IF($D29&gt;0,E29/$D29,0)</f>
        <v>0.18899803727983847</v>
      </c>
      <c r="J29" s="26">
        <f>IF($D29&gt;0,F29/$D29,0)</f>
        <v>0.04205321291786187</v>
      </c>
      <c r="K29" s="26">
        <f>IF($D29&gt;0,G29/$D29,0)</f>
        <v>0.5207674187059703</v>
      </c>
      <c r="L29" s="26">
        <f>IF($D29&gt;0,H29/$D29,0)</f>
        <v>0.7518186689036707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February "&amp;yr</f>
        <v>Document Source Statistics February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17</v>
      </c>
      <c r="E7" s="18">
        <v>0</v>
      </c>
      <c r="F7" s="18">
        <v>0</v>
      </c>
      <c r="G7" s="18">
        <v>13</v>
      </c>
      <c r="H7" s="18">
        <f>SUM(E7:G7)</f>
        <v>13</v>
      </c>
      <c r="I7" s="21">
        <f>IF($D7&gt;0,E7/$D7,0)</f>
        <v>0</v>
      </c>
      <c r="J7" s="21">
        <f>IF($D7&gt;0,F7/$D7,0)</f>
        <v>0</v>
      </c>
      <c r="K7" s="21">
        <f>IF($D7&gt;0,G7/$D7,0)</f>
        <v>0.7647058823529411</v>
      </c>
      <c r="L7" s="20">
        <f>SUM(I7:K7)</f>
        <v>0.7647058823529411</v>
      </c>
    </row>
    <row r="8" spans="1:12" ht="15" customHeight="1">
      <c r="A8" s="2" t="s">
        <v>7</v>
      </c>
      <c r="B8" s="2" t="s">
        <v>8</v>
      </c>
      <c r="C8" s="2"/>
      <c r="D8" s="18">
        <v>17807</v>
      </c>
      <c r="E8" s="18">
        <v>0</v>
      </c>
      <c r="F8" s="18">
        <v>0</v>
      </c>
      <c r="G8" s="18">
        <v>16438</v>
      </c>
      <c r="H8" s="18">
        <f aca="true" t="shared" si="0" ref="H8:H15">SUM(E8:G8)</f>
        <v>16438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0.9231201213006122</v>
      </c>
      <c r="L8" s="20">
        <f aca="true" t="shared" si="2" ref="L8:L24">SUM(I8:K8)</f>
        <v>0.9231201213006122</v>
      </c>
    </row>
    <row r="9" spans="1:12" ht="15" customHeight="1">
      <c r="A9" s="2" t="s">
        <v>9</v>
      </c>
      <c r="B9" s="2" t="s">
        <v>10</v>
      </c>
      <c r="C9" s="2"/>
      <c r="D9" s="18">
        <v>6564</v>
      </c>
      <c r="E9" s="18">
        <v>0</v>
      </c>
      <c r="F9" s="18">
        <v>0</v>
      </c>
      <c r="G9" s="18">
        <v>6065</v>
      </c>
      <c r="H9" s="18">
        <f t="shared" si="0"/>
        <v>6065</v>
      </c>
      <c r="I9" s="21">
        <f t="shared" si="1"/>
        <v>0</v>
      </c>
      <c r="J9" s="21">
        <f t="shared" si="1"/>
        <v>0</v>
      </c>
      <c r="K9" s="21">
        <f t="shared" si="1"/>
        <v>0.9239792809262645</v>
      </c>
      <c r="L9" s="20">
        <f t="shared" si="2"/>
        <v>0.9239792809262645</v>
      </c>
    </row>
    <row r="10" spans="1:12" ht="15" customHeight="1">
      <c r="A10" s="2" t="s">
        <v>11</v>
      </c>
      <c r="B10" s="2" t="s">
        <v>12</v>
      </c>
      <c r="C10" s="2"/>
      <c r="D10" s="18">
        <v>13140</v>
      </c>
      <c r="E10" s="18">
        <v>0</v>
      </c>
      <c r="F10" s="18">
        <v>0</v>
      </c>
      <c r="G10" s="18">
        <v>8260</v>
      </c>
      <c r="H10" s="18">
        <f t="shared" si="0"/>
        <v>8260</v>
      </c>
      <c r="I10" s="21">
        <f t="shared" si="1"/>
        <v>0</v>
      </c>
      <c r="J10" s="21">
        <f t="shared" si="1"/>
        <v>0</v>
      </c>
      <c r="K10" s="21">
        <f t="shared" si="1"/>
        <v>0.6286149162861492</v>
      </c>
      <c r="L10" s="20">
        <f t="shared" si="2"/>
        <v>0.6286149162861492</v>
      </c>
    </row>
    <row r="11" spans="1:12" ht="15" customHeight="1">
      <c r="A11" s="2" t="s">
        <v>13</v>
      </c>
      <c r="B11" s="2" t="s">
        <v>14</v>
      </c>
      <c r="C11" s="2"/>
      <c r="D11" s="18">
        <v>5598</v>
      </c>
      <c r="E11" s="18">
        <v>0</v>
      </c>
      <c r="F11" s="18">
        <v>0</v>
      </c>
      <c r="G11" s="18">
        <v>4817</v>
      </c>
      <c r="H11" s="18">
        <f t="shared" si="0"/>
        <v>4817</v>
      </c>
      <c r="I11" s="21">
        <f t="shared" si="1"/>
        <v>0</v>
      </c>
      <c r="J11" s="21">
        <f t="shared" si="1"/>
        <v>0</v>
      </c>
      <c r="K11" s="21">
        <f t="shared" si="1"/>
        <v>0.8604858878170776</v>
      </c>
      <c r="L11" s="20">
        <f t="shared" si="2"/>
        <v>0.8604858878170776</v>
      </c>
    </row>
    <row r="12" spans="1:12" ht="15" customHeight="1">
      <c r="A12" s="2" t="s">
        <v>15</v>
      </c>
      <c r="B12" s="2" t="s">
        <v>16</v>
      </c>
      <c r="C12" s="2"/>
      <c r="D12" s="18">
        <v>1743</v>
      </c>
      <c r="E12" s="18">
        <v>0</v>
      </c>
      <c r="F12" s="18">
        <v>0</v>
      </c>
      <c r="G12" s="18">
        <v>1652</v>
      </c>
      <c r="H12" s="18">
        <f t="shared" si="0"/>
        <v>1652</v>
      </c>
      <c r="I12" s="21">
        <f t="shared" si="1"/>
        <v>0</v>
      </c>
      <c r="J12" s="21">
        <f t="shared" si="1"/>
        <v>0</v>
      </c>
      <c r="K12" s="21">
        <f t="shared" si="1"/>
        <v>0.9477911646586346</v>
      </c>
      <c r="L12" s="20">
        <f t="shared" si="2"/>
        <v>0.9477911646586346</v>
      </c>
    </row>
    <row r="13" spans="1:12" ht="15" customHeight="1">
      <c r="A13" s="2" t="s">
        <v>17</v>
      </c>
      <c r="B13" s="2" t="s">
        <v>18</v>
      </c>
      <c r="C13" s="2"/>
      <c r="D13" s="18">
        <v>842</v>
      </c>
      <c r="E13" s="18">
        <v>0</v>
      </c>
      <c r="F13" s="18">
        <v>0</v>
      </c>
      <c r="G13" s="18">
        <v>653</v>
      </c>
      <c r="H13" s="18">
        <f t="shared" si="0"/>
        <v>653</v>
      </c>
      <c r="I13" s="21">
        <f t="shared" si="1"/>
        <v>0</v>
      </c>
      <c r="J13" s="21">
        <f t="shared" si="1"/>
        <v>0</v>
      </c>
      <c r="K13" s="21">
        <f t="shared" si="1"/>
        <v>0.7755344418052257</v>
      </c>
      <c r="L13" s="20">
        <f t="shared" si="2"/>
        <v>0.7755344418052257</v>
      </c>
    </row>
    <row r="14" spans="1:12" ht="15" customHeight="1">
      <c r="A14" s="2" t="s">
        <v>19</v>
      </c>
      <c r="B14" s="2" t="s">
        <v>20</v>
      </c>
      <c r="C14" s="2"/>
      <c r="D14" s="18">
        <v>6937</v>
      </c>
      <c r="E14" s="18">
        <v>0</v>
      </c>
      <c r="F14" s="18">
        <v>0</v>
      </c>
      <c r="G14" s="18">
        <v>5179</v>
      </c>
      <c r="H14" s="18">
        <f t="shared" si="0"/>
        <v>5179</v>
      </c>
      <c r="I14" s="21">
        <f t="shared" si="1"/>
        <v>0</v>
      </c>
      <c r="J14" s="21">
        <f t="shared" si="1"/>
        <v>0</v>
      </c>
      <c r="K14" s="21">
        <f t="shared" si="1"/>
        <v>0.746576329825573</v>
      </c>
      <c r="L14" s="20">
        <f t="shared" si="2"/>
        <v>0.746576329825573</v>
      </c>
    </row>
    <row r="15" spans="1:12" ht="15" customHeight="1">
      <c r="A15" s="2" t="s">
        <v>23</v>
      </c>
      <c r="B15" s="2" t="s">
        <v>24</v>
      </c>
      <c r="C15" s="2"/>
      <c r="D15" s="18">
        <v>2720</v>
      </c>
      <c r="E15" s="18">
        <v>0</v>
      </c>
      <c r="F15" s="18">
        <v>0</v>
      </c>
      <c r="G15" s="18">
        <v>2154</v>
      </c>
      <c r="H15" s="18">
        <f t="shared" si="0"/>
        <v>2154</v>
      </c>
      <c r="I15" s="21">
        <f t="shared" si="1"/>
        <v>0</v>
      </c>
      <c r="J15" s="21">
        <f t="shared" si="1"/>
        <v>0</v>
      </c>
      <c r="K15" s="21">
        <f t="shared" si="1"/>
        <v>0.7919117647058823</v>
      </c>
      <c r="L15" s="20">
        <f t="shared" si="2"/>
        <v>0.7919117647058823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55368</v>
      </c>
      <c r="E16" s="13">
        <f>SUM(E7:E15)</f>
        <v>0</v>
      </c>
      <c r="F16" s="13">
        <f>SUM(F7:F15)</f>
        <v>0</v>
      </c>
      <c r="G16" s="13">
        <f>SUM(G7:G15)</f>
        <v>45231</v>
      </c>
      <c r="H16" s="13">
        <f>SUM(G16)</f>
        <v>45231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0.8169159081057651</v>
      </c>
      <c r="L16" s="15">
        <f t="shared" si="2"/>
        <v>0.8169159081057651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2799</v>
      </c>
      <c r="E18" s="18">
        <v>1614</v>
      </c>
      <c r="F18" s="18">
        <v>8</v>
      </c>
      <c r="G18" s="18">
        <v>847</v>
      </c>
      <c r="H18" s="18">
        <f aca="true" t="shared" si="3" ref="H18:H24">SUM(E18:G18)</f>
        <v>2469</v>
      </c>
      <c r="I18" s="21">
        <f aca="true" t="shared" si="4" ref="I18:K25">IF($D18&gt;0,E18/$D18,0)</f>
        <v>0.5766345123258306</v>
      </c>
      <c r="J18" s="21">
        <f t="shared" si="4"/>
        <v>0.0028581636298678098</v>
      </c>
      <c r="K18" s="21">
        <f t="shared" si="4"/>
        <v>0.3026080743122544</v>
      </c>
      <c r="L18" s="20">
        <f t="shared" si="2"/>
        <v>0.8821007502679528</v>
      </c>
    </row>
    <row r="19" spans="1:12" ht="15" customHeight="1">
      <c r="A19" s="2" t="s">
        <v>25</v>
      </c>
      <c r="B19" s="2" t="s">
        <v>26</v>
      </c>
      <c r="C19" s="2"/>
      <c r="D19" s="18">
        <v>29403</v>
      </c>
      <c r="E19" s="18">
        <v>10217</v>
      </c>
      <c r="F19" s="18">
        <v>475</v>
      </c>
      <c r="G19" s="18">
        <v>9181</v>
      </c>
      <c r="H19" s="18">
        <f t="shared" si="3"/>
        <v>19873</v>
      </c>
      <c r="I19" s="21">
        <f t="shared" si="4"/>
        <v>0.34748154950175153</v>
      </c>
      <c r="J19" s="21">
        <f t="shared" si="4"/>
        <v>0.016154814134612113</v>
      </c>
      <c r="K19" s="21">
        <f t="shared" si="4"/>
        <v>0.312247049620787</v>
      </c>
      <c r="L19" s="20">
        <f t="shared" si="2"/>
        <v>0.6758834132571506</v>
      </c>
    </row>
    <row r="20" spans="1:12" ht="15" customHeight="1">
      <c r="A20" s="2" t="s">
        <v>27</v>
      </c>
      <c r="B20" s="2" t="s">
        <v>28</v>
      </c>
      <c r="C20" s="2"/>
      <c r="D20" s="18">
        <v>10154</v>
      </c>
      <c r="E20" s="18">
        <v>4286</v>
      </c>
      <c r="F20" s="18">
        <v>43</v>
      </c>
      <c r="G20" s="18">
        <v>2456</v>
      </c>
      <c r="H20" s="18">
        <f t="shared" si="3"/>
        <v>6785</v>
      </c>
      <c r="I20" s="21">
        <f t="shared" si="4"/>
        <v>0.42209966515658853</v>
      </c>
      <c r="J20" s="21">
        <f t="shared" si="4"/>
        <v>0.004234784321449675</v>
      </c>
      <c r="K20" s="21">
        <f t="shared" si="4"/>
        <v>0.2418751231041954</v>
      </c>
      <c r="L20" s="20">
        <f t="shared" si="2"/>
        <v>0.6682095725822337</v>
      </c>
    </row>
    <row r="21" spans="1:12" ht="15" customHeight="1">
      <c r="A21" s="2" t="s">
        <v>29</v>
      </c>
      <c r="B21" s="2" t="s">
        <v>30</v>
      </c>
      <c r="C21" s="2"/>
      <c r="D21" s="18">
        <v>23</v>
      </c>
      <c r="E21" s="18">
        <v>13</v>
      </c>
      <c r="F21" s="18">
        <v>0</v>
      </c>
      <c r="G21" s="18">
        <v>8</v>
      </c>
      <c r="H21" s="18">
        <f t="shared" si="3"/>
        <v>21</v>
      </c>
      <c r="I21" s="21">
        <f t="shared" si="4"/>
        <v>0.5652173913043478</v>
      </c>
      <c r="J21" s="21">
        <f t="shared" si="4"/>
        <v>0</v>
      </c>
      <c r="K21" s="21">
        <f t="shared" si="4"/>
        <v>0.34782608695652173</v>
      </c>
      <c r="L21" s="20">
        <f t="shared" si="2"/>
        <v>0.9130434782608695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31</v>
      </c>
      <c r="F22" s="18">
        <v>0</v>
      </c>
      <c r="G22" s="18">
        <v>31</v>
      </c>
      <c r="H22" s="18">
        <f t="shared" si="3"/>
        <v>62</v>
      </c>
      <c r="I22" s="21">
        <f t="shared" si="4"/>
        <v>0.36046511627906974</v>
      </c>
      <c r="J22" s="21">
        <f t="shared" si="4"/>
        <v>0</v>
      </c>
      <c r="K22" s="21">
        <f t="shared" si="4"/>
        <v>0.36046511627906974</v>
      </c>
      <c r="L22" s="20">
        <f t="shared" si="2"/>
        <v>0.7209302325581395</v>
      </c>
    </row>
    <row r="23" spans="1:12" ht="15" customHeight="1">
      <c r="A23" s="2" t="s">
        <v>33</v>
      </c>
      <c r="B23" s="2" t="s">
        <v>34</v>
      </c>
      <c r="C23" s="2"/>
      <c r="D23" s="18">
        <v>341</v>
      </c>
      <c r="E23" s="18">
        <v>45</v>
      </c>
      <c r="F23" s="18">
        <v>0</v>
      </c>
      <c r="G23" s="18">
        <v>186</v>
      </c>
      <c r="H23" s="18">
        <f t="shared" si="3"/>
        <v>231</v>
      </c>
      <c r="I23" s="21">
        <f t="shared" si="4"/>
        <v>0.13196480938416422</v>
      </c>
      <c r="J23" s="21">
        <f t="shared" si="4"/>
        <v>0</v>
      </c>
      <c r="K23" s="21">
        <f t="shared" si="4"/>
        <v>0.5454545454545454</v>
      </c>
      <c r="L23" s="20">
        <f t="shared" si="2"/>
        <v>0.6774193548387096</v>
      </c>
    </row>
    <row r="24" spans="1:12" ht="15" customHeight="1">
      <c r="A24" s="2" t="s">
        <v>35</v>
      </c>
      <c r="B24" s="2" t="s">
        <v>36</v>
      </c>
      <c r="C24" s="2"/>
      <c r="D24" s="18">
        <v>11087</v>
      </c>
      <c r="E24" s="18">
        <v>5375</v>
      </c>
      <c r="F24" s="18">
        <v>458</v>
      </c>
      <c r="G24" s="18">
        <v>2507</v>
      </c>
      <c r="H24" s="18">
        <f t="shared" si="3"/>
        <v>8340</v>
      </c>
      <c r="I24" s="21">
        <f t="shared" si="4"/>
        <v>0.4848020203842338</v>
      </c>
      <c r="J24" s="21">
        <f t="shared" si="4"/>
        <v>0.04130964192297285</v>
      </c>
      <c r="K24" s="21">
        <f t="shared" si="4"/>
        <v>0.2261206818796789</v>
      </c>
      <c r="L24" s="20">
        <f t="shared" si="2"/>
        <v>0.7522323441868856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53893</v>
      </c>
      <c r="E25" s="22">
        <f>SUM(E18:E24)</f>
        <v>21581</v>
      </c>
      <c r="F25" s="22">
        <f>SUM(F18:F24)</f>
        <v>984</v>
      </c>
      <c r="G25" s="22">
        <f>SUM(G18:G24)</f>
        <v>15216</v>
      </c>
      <c r="H25" s="22">
        <f>SUM(E25:G25)</f>
        <v>37781</v>
      </c>
      <c r="I25" s="23">
        <f>IF($D25&gt;0,E25/$D25,0)</f>
        <v>0.400441615794259</v>
      </c>
      <c r="J25" s="23">
        <f t="shared" si="4"/>
        <v>0.01825840090549793</v>
      </c>
      <c r="K25" s="23">
        <f t="shared" si="4"/>
        <v>0.28233722375818754</v>
      </c>
      <c r="L25" s="23">
        <f>IF(G25&gt;0,H25/$D25,0)</f>
        <v>0.7010372404579445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10654</v>
      </c>
      <c r="E27" s="9">
        <v>1200</v>
      </c>
      <c r="F27" s="9">
        <v>4292</v>
      </c>
      <c r="G27" s="9">
        <v>1025</v>
      </c>
      <c r="H27" s="18">
        <f>SUM(E27:G27)</f>
        <v>6517</v>
      </c>
      <c r="I27" s="25">
        <f>IF($D27&gt;0,E27/$D27,0)</f>
        <v>0.11263375258119017</v>
      </c>
      <c r="J27" s="25">
        <f>IF($D27&gt;0,F27/$D27,0)</f>
        <v>0.4028533883987235</v>
      </c>
      <c r="K27" s="25">
        <f>IF($D27&gt;0,G27/$D27,0)</f>
        <v>0.09620799699643326</v>
      </c>
      <c r="L27" s="25">
        <f>IF($D27&gt;0,H27/$D27,0)</f>
        <v>0.6116951379763469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119915</v>
      </c>
      <c r="E29" s="11">
        <f>E16+E25+E27</f>
        <v>22781</v>
      </c>
      <c r="F29" s="11">
        <f>F16+F25+F27</f>
        <v>5276</v>
      </c>
      <c r="G29" s="11">
        <f>G16+G25+G27</f>
        <v>61472</v>
      </c>
      <c r="H29" s="11">
        <f>SUM(E29:G29)</f>
        <v>89529</v>
      </c>
      <c r="I29" s="26">
        <f>IF($D29&gt;0,E29/$D29,0)</f>
        <v>0.18997623316515866</v>
      </c>
      <c r="J29" s="26">
        <f>IF($D29&gt;0,F29/$D29,0)</f>
        <v>0.04399783179752324</v>
      </c>
      <c r="K29" s="26">
        <f>IF($D29&gt;0,G29/$D29,0)</f>
        <v>0.5126297794270942</v>
      </c>
      <c r="L29" s="26">
        <f>IF($D29&gt;0,H29/$D29,0)</f>
        <v>0.7466038443897761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March "&amp;yr</f>
        <v>Document Source Statistics March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19</v>
      </c>
      <c r="E7" s="18">
        <v>0</v>
      </c>
      <c r="F7" s="18">
        <v>0</v>
      </c>
      <c r="G7" s="46">
        <v>8</v>
      </c>
      <c r="H7" s="18">
        <f>SUM(E7:G7)</f>
        <v>8</v>
      </c>
      <c r="I7" s="21">
        <f>IF($D7&gt;0,E7/$D7,0)</f>
        <v>0</v>
      </c>
      <c r="J7" s="21">
        <f>IF($D7&gt;0,F7/$D7,0)</f>
        <v>0</v>
      </c>
      <c r="K7" s="21">
        <f>IF($D7&gt;0,G7/$D7,0)</f>
        <v>0.42105263157894735</v>
      </c>
      <c r="L7" s="20">
        <f>SUM(I7:K7)</f>
        <v>0.42105263157894735</v>
      </c>
    </row>
    <row r="8" spans="1:12" ht="15" customHeight="1">
      <c r="A8" s="2" t="s">
        <v>7</v>
      </c>
      <c r="B8" s="2" t="s">
        <v>8</v>
      </c>
      <c r="C8" s="2"/>
      <c r="D8" s="18">
        <v>25052</v>
      </c>
      <c r="E8" s="18">
        <v>0</v>
      </c>
      <c r="F8" s="18">
        <v>0</v>
      </c>
      <c r="G8" s="46">
        <v>23367</v>
      </c>
      <c r="H8" s="18">
        <f aca="true" t="shared" si="0" ref="H8:H15">SUM(E8:G8)</f>
        <v>23367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0.9327399010059078</v>
      </c>
      <c r="L8" s="20">
        <f aca="true" t="shared" si="2" ref="L8:L24">SUM(I8:K8)</f>
        <v>0.9327399010059078</v>
      </c>
    </row>
    <row r="9" spans="1:12" ht="15" customHeight="1">
      <c r="A9" s="2" t="s">
        <v>9</v>
      </c>
      <c r="B9" s="2" t="s">
        <v>10</v>
      </c>
      <c r="C9" s="2"/>
      <c r="D9" s="46">
        <v>7362</v>
      </c>
      <c r="E9" s="18">
        <v>0</v>
      </c>
      <c r="F9" s="18">
        <v>0</v>
      </c>
      <c r="G9" s="46">
        <v>6846</v>
      </c>
      <c r="H9" s="18">
        <f t="shared" si="0"/>
        <v>6846</v>
      </c>
      <c r="I9" s="21">
        <f t="shared" si="1"/>
        <v>0</v>
      </c>
      <c r="J9" s="21">
        <f t="shared" si="1"/>
        <v>0</v>
      </c>
      <c r="K9" s="21">
        <f t="shared" si="1"/>
        <v>0.9299103504482478</v>
      </c>
      <c r="L9" s="20">
        <f t="shared" si="2"/>
        <v>0.9299103504482478</v>
      </c>
    </row>
    <row r="10" spans="1:12" ht="15" customHeight="1">
      <c r="A10" s="2" t="s">
        <v>11</v>
      </c>
      <c r="B10" s="2" t="s">
        <v>12</v>
      </c>
      <c r="C10" s="2"/>
      <c r="D10" s="46">
        <v>14766</v>
      </c>
      <c r="E10" s="18">
        <v>0</v>
      </c>
      <c r="F10" s="18">
        <v>0</v>
      </c>
      <c r="G10" s="46">
        <v>9165</v>
      </c>
      <c r="H10" s="18">
        <f t="shared" si="0"/>
        <v>9165</v>
      </c>
      <c r="I10" s="21">
        <f t="shared" si="1"/>
        <v>0</v>
      </c>
      <c r="J10" s="21">
        <f t="shared" si="1"/>
        <v>0</v>
      </c>
      <c r="K10" s="21">
        <f t="shared" si="1"/>
        <v>0.6206826493295409</v>
      </c>
      <c r="L10" s="20">
        <f t="shared" si="2"/>
        <v>0.6206826493295409</v>
      </c>
    </row>
    <row r="11" spans="1:12" ht="15" customHeight="1">
      <c r="A11" s="2" t="s">
        <v>13</v>
      </c>
      <c r="B11" s="2" t="s">
        <v>14</v>
      </c>
      <c r="C11" s="2"/>
      <c r="D11" s="46">
        <v>6297</v>
      </c>
      <c r="E11" s="18">
        <v>0</v>
      </c>
      <c r="F11" s="18">
        <v>0</v>
      </c>
      <c r="G11" s="46">
        <v>5351</v>
      </c>
      <c r="H11" s="18">
        <f t="shared" si="0"/>
        <v>5351</v>
      </c>
      <c r="I11" s="21">
        <f t="shared" si="1"/>
        <v>0</v>
      </c>
      <c r="J11" s="21">
        <f t="shared" si="1"/>
        <v>0</v>
      </c>
      <c r="K11" s="21">
        <f t="shared" si="1"/>
        <v>0.8497697316182309</v>
      </c>
      <c r="L11" s="20">
        <f t="shared" si="2"/>
        <v>0.8497697316182309</v>
      </c>
    </row>
    <row r="12" spans="1:12" ht="15" customHeight="1">
      <c r="A12" s="2" t="s">
        <v>15</v>
      </c>
      <c r="B12" s="2" t="s">
        <v>16</v>
      </c>
      <c r="C12" s="2"/>
      <c r="D12" s="46">
        <v>1872</v>
      </c>
      <c r="E12" s="18">
        <v>0</v>
      </c>
      <c r="F12" s="18">
        <v>0</v>
      </c>
      <c r="G12" s="46">
        <v>1781</v>
      </c>
      <c r="H12" s="18">
        <f t="shared" si="0"/>
        <v>1781</v>
      </c>
      <c r="I12" s="21">
        <f t="shared" si="1"/>
        <v>0</v>
      </c>
      <c r="J12" s="21">
        <f t="shared" si="1"/>
        <v>0</v>
      </c>
      <c r="K12" s="21">
        <f t="shared" si="1"/>
        <v>0.9513888888888888</v>
      </c>
      <c r="L12" s="20">
        <f t="shared" si="2"/>
        <v>0.9513888888888888</v>
      </c>
    </row>
    <row r="13" spans="1:12" ht="15" customHeight="1">
      <c r="A13" s="2" t="s">
        <v>17</v>
      </c>
      <c r="B13" s="2" t="s">
        <v>18</v>
      </c>
      <c r="C13" s="2"/>
      <c r="D13" s="46">
        <v>1035</v>
      </c>
      <c r="E13" s="18">
        <v>0</v>
      </c>
      <c r="F13" s="18">
        <v>0</v>
      </c>
      <c r="G13" s="46">
        <v>814</v>
      </c>
      <c r="H13" s="18">
        <f t="shared" si="0"/>
        <v>814</v>
      </c>
      <c r="I13" s="21">
        <f t="shared" si="1"/>
        <v>0</v>
      </c>
      <c r="J13" s="21">
        <f t="shared" si="1"/>
        <v>0</v>
      </c>
      <c r="K13" s="21">
        <f t="shared" si="1"/>
        <v>0.7864734299516908</v>
      </c>
      <c r="L13" s="20">
        <f t="shared" si="2"/>
        <v>0.7864734299516908</v>
      </c>
    </row>
    <row r="14" spans="1:12" ht="15" customHeight="1">
      <c r="A14" s="2" t="s">
        <v>19</v>
      </c>
      <c r="B14" s="2" t="s">
        <v>20</v>
      </c>
      <c r="C14" s="2"/>
      <c r="D14" s="46">
        <v>7162</v>
      </c>
      <c r="E14" s="18">
        <v>0</v>
      </c>
      <c r="F14" s="18">
        <v>0</v>
      </c>
      <c r="G14" s="46">
        <v>5492</v>
      </c>
      <c r="H14" s="18">
        <f t="shared" si="0"/>
        <v>5492</v>
      </c>
      <c r="I14" s="21">
        <f t="shared" si="1"/>
        <v>0</v>
      </c>
      <c r="J14" s="21">
        <f t="shared" si="1"/>
        <v>0</v>
      </c>
      <c r="K14" s="21">
        <f t="shared" si="1"/>
        <v>0.7668249092432281</v>
      </c>
      <c r="L14" s="20">
        <f t="shared" si="2"/>
        <v>0.7668249092432281</v>
      </c>
    </row>
    <row r="15" spans="1:12" ht="15" customHeight="1">
      <c r="A15" s="2" t="s">
        <v>23</v>
      </c>
      <c r="B15" s="2" t="s">
        <v>24</v>
      </c>
      <c r="C15" s="2"/>
      <c r="D15" s="18">
        <v>3315</v>
      </c>
      <c r="E15" s="18">
        <v>0</v>
      </c>
      <c r="F15" s="18">
        <v>0</v>
      </c>
      <c r="G15" s="18">
        <v>2526</v>
      </c>
      <c r="H15" s="18">
        <f t="shared" si="0"/>
        <v>2526</v>
      </c>
      <c r="I15" s="21">
        <f t="shared" si="1"/>
        <v>0</v>
      </c>
      <c r="J15" s="21">
        <f t="shared" si="1"/>
        <v>0</v>
      </c>
      <c r="K15" s="21">
        <f t="shared" si="1"/>
        <v>0.7619909502262443</v>
      </c>
      <c r="L15" s="20">
        <f t="shared" si="2"/>
        <v>0.7619909502262443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66880</v>
      </c>
      <c r="E16" s="13">
        <f>SUM(E7:E15)</f>
        <v>0</v>
      </c>
      <c r="F16" s="13">
        <f>SUM(F7:F15)</f>
        <v>0</v>
      </c>
      <c r="G16" s="13">
        <f>SUM(G7:G15)</f>
        <v>55350</v>
      </c>
      <c r="H16" s="13">
        <f>SUM(G16)</f>
        <v>55350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0.8276016746411483</v>
      </c>
      <c r="L16" s="15">
        <f t="shared" si="2"/>
        <v>0.8276016746411483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3717</v>
      </c>
      <c r="E18" s="18">
        <v>1978</v>
      </c>
      <c r="F18" s="18">
        <v>3</v>
      </c>
      <c r="G18" s="18">
        <v>1186</v>
      </c>
      <c r="H18" s="18">
        <f aca="true" t="shared" si="3" ref="H18:H24">SUM(E18:G18)</f>
        <v>3167</v>
      </c>
      <c r="I18" s="21">
        <f aca="true" t="shared" si="4" ref="I18:K25">IF($D18&gt;0,E18/$D18,0)</f>
        <v>0.5321495829970406</v>
      </c>
      <c r="J18" s="21">
        <f t="shared" si="4"/>
        <v>0.0008071025020177562</v>
      </c>
      <c r="K18" s="21">
        <f t="shared" si="4"/>
        <v>0.31907452246435297</v>
      </c>
      <c r="L18" s="20">
        <f t="shared" si="2"/>
        <v>0.8520312079634114</v>
      </c>
    </row>
    <row r="19" spans="1:12" ht="15" customHeight="1">
      <c r="A19" s="2" t="s">
        <v>25</v>
      </c>
      <c r="B19" s="2" t="s">
        <v>26</v>
      </c>
      <c r="C19" s="2"/>
      <c r="D19" s="46">
        <v>29440</v>
      </c>
      <c r="E19" s="46">
        <v>9955</v>
      </c>
      <c r="F19" s="46">
        <v>440</v>
      </c>
      <c r="G19" s="46">
        <v>9923</v>
      </c>
      <c r="H19" s="18">
        <f t="shared" si="3"/>
        <v>20318</v>
      </c>
      <c r="I19" s="21">
        <f t="shared" si="4"/>
        <v>0.3381453804347826</v>
      </c>
      <c r="J19" s="21">
        <f t="shared" si="4"/>
        <v>0.014945652173913044</v>
      </c>
      <c r="K19" s="21">
        <f t="shared" si="4"/>
        <v>0.33705842391304347</v>
      </c>
      <c r="L19" s="20">
        <f t="shared" si="2"/>
        <v>0.6901494565217391</v>
      </c>
    </row>
    <row r="20" spans="1:12" ht="15" customHeight="1">
      <c r="A20" s="2" t="s">
        <v>27</v>
      </c>
      <c r="B20" s="2" t="s">
        <v>28</v>
      </c>
      <c r="C20" s="2"/>
      <c r="D20" s="46">
        <v>11252</v>
      </c>
      <c r="E20" s="46">
        <v>4853</v>
      </c>
      <c r="F20" s="46">
        <v>62</v>
      </c>
      <c r="G20" s="46">
        <v>2656</v>
      </c>
      <c r="H20" s="18">
        <f t="shared" si="3"/>
        <v>7571</v>
      </c>
      <c r="I20" s="21">
        <f t="shared" si="4"/>
        <v>0.43130110202630645</v>
      </c>
      <c r="J20" s="21">
        <f t="shared" si="4"/>
        <v>0.005510131532172059</v>
      </c>
      <c r="K20" s="21">
        <f t="shared" si="4"/>
        <v>0.23604692499111268</v>
      </c>
      <c r="L20" s="20">
        <f t="shared" si="2"/>
        <v>0.6728581585495912</v>
      </c>
    </row>
    <row r="21" spans="1:12" ht="15" customHeight="1">
      <c r="A21" s="2" t="s">
        <v>29</v>
      </c>
      <c r="B21" s="2" t="s">
        <v>30</v>
      </c>
      <c r="C21" s="2"/>
      <c r="D21" s="46">
        <v>14</v>
      </c>
      <c r="E21" s="46">
        <v>5</v>
      </c>
      <c r="F21" s="46">
        <v>0</v>
      </c>
      <c r="G21" s="46">
        <v>4</v>
      </c>
      <c r="H21" s="18">
        <f t="shared" si="3"/>
        <v>9</v>
      </c>
      <c r="I21" s="21">
        <f t="shared" si="4"/>
        <v>0.35714285714285715</v>
      </c>
      <c r="J21" s="21">
        <f t="shared" si="4"/>
        <v>0</v>
      </c>
      <c r="K21" s="21">
        <f t="shared" si="4"/>
        <v>0.2857142857142857</v>
      </c>
      <c r="L21" s="20">
        <f t="shared" si="2"/>
        <v>0.6428571428571428</v>
      </c>
    </row>
    <row r="22" spans="1:12" ht="15" customHeight="1">
      <c r="A22" s="2" t="s">
        <v>31</v>
      </c>
      <c r="B22" s="2" t="s">
        <v>32</v>
      </c>
      <c r="C22" s="2"/>
      <c r="D22" s="46">
        <v>48</v>
      </c>
      <c r="E22" s="46">
        <v>28</v>
      </c>
      <c r="F22" s="46">
        <v>0</v>
      </c>
      <c r="G22" s="46">
        <v>8</v>
      </c>
      <c r="H22" s="18">
        <f t="shared" si="3"/>
        <v>36</v>
      </c>
      <c r="I22" s="21">
        <f t="shared" si="4"/>
        <v>0.5833333333333334</v>
      </c>
      <c r="J22" s="21">
        <f t="shared" si="4"/>
        <v>0</v>
      </c>
      <c r="K22" s="21">
        <f t="shared" si="4"/>
        <v>0.16666666666666666</v>
      </c>
      <c r="L22" s="20">
        <f t="shared" si="2"/>
        <v>0.75</v>
      </c>
    </row>
    <row r="23" spans="1:12" ht="15" customHeight="1">
      <c r="A23" s="2" t="s">
        <v>33</v>
      </c>
      <c r="B23" s="2" t="s">
        <v>34</v>
      </c>
      <c r="C23" s="2"/>
      <c r="D23" s="46">
        <v>400</v>
      </c>
      <c r="E23" s="46">
        <v>13</v>
      </c>
      <c r="F23" s="46">
        <v>0</v>
      </c>
      <c r="G23" s="46">
        <v>151</v>
      </c>
      <c r="H23" s="18">
        <f t="shared" si="3"/>
        <v>164</v>
      </c>
      <c r="I23" s="21">
        <f t="shared" si="4"/>
        <v>0.0325</v>
      </c>
      <c r="J23" s="21">
        <f t="shared" si="4"/>
        <v>0</v>
      </c>
      <c r="K23" s="21">
        <f t="shared" si="4"/>
        <v>0.3775</v>
      </c>
      <c r="L23" s="20">
        <f t="shared" si="2"/>
        <v>0.41000000000000003</v>
      </c>
    </row>
    <row r="24" spans="1:12" ht="15" customHeight="1">
      <c r="A24" s="2" t="s">
        <v>35</v>
      </c>
      <c r="B24" s="2" t="s">
        <v>36</v>
      </c>
      <c r="C24" s="2"/>
      <c r="D24" s="46">
        <v>12513</v>
      </c>
      <c r="E24" s="46">
        <v>6326</v>
      </c>
      <c r="F24" s="46">
        <v>528</v>
      </c>
      <c r="G24" s="46">
        <v>2875</v>
      </c>
      <c r="H24" s="18">
        <f t="shared" si="3"/>
        <v>9729</v>
      </c>
      <c r="I24" s="21">
        <f t="shared" si="4"/>
        <v>0.5055542236074483</v>
      </c>
      <c r="J24" s="21">
        <f t="shared" si="4"/>
        <v>0.04219611603931911</v>
      </c>
      <c r="K24" s="21">
        <f t="shared" si="4"/>
        <v>0.22976104850955006</v>
      </c>
      <c r="L24" s="20">
        <f t="shared" si="2"/>
        <v>0.7775113881563174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57384</v>
      </c>
      <c r="E25" s="22">
        <f>SUM(E18:E24)</f>
        <v>23158</v>
      </c>
      <c r="F25" s="22">
        <f>SUM(F18:F24)</f>
        <v>1033</v>
      </c>
      <c r="G25" s="22">
        <f>SUM(G18:G24)</f>
        <v>16803</v>
      </c>
      <c r="H25" s="22">
        <f>SUM(E25:G25)</f>
        <v>40994</v>
      </c>
      <c r="I25" s="23">
        <f>IF($D25&gt;0,E25/$D25,0)</f>
        <v>0.4035619684929597</v>
      </c>
      <c r="J25" s="23">
        <f t="shared" si="4"/>
        <v>0.018001533528509688</v>
      </c>
      <c r="K25" s="23">
        <f t="shared" si="4"/>
        <v>0.2928168130489335</v>
      </c>
      <c r="L25" s="23">
        <f>IF(G25&gt;0,H25/$D25,0)</f>
        <v>0.7143803150704029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12712</v>
      </c>
      <c r="E27" s="9">
        <v>1215</v>
      </c>
      <c r="F27" s="9">
        <v>5438</v>
      </c>
      <c r="G27" s="9">
        <v>1285</v>
      </c>
      <c r="H27" s="18">
        <f>SUM(E27:G27)</f>
        <v>7938</v>
      </c>
      <c r="I27" s="25">
        <f>IF($D27&gt;0,E27/$D27,0)</f>
        <v>0.09557898049087477</v>
      </c>
      <c r="J27" s="25">
        <f>IF($D27&gt;0,F27/$D27,0)</f>
        <v>0.4277847702957835</v>
      </c>
      <c r="K27" s="25">
        <f>IF($D27&gt;0,G27/$D27,0)</f>
        <v>0.10108558842039018</v>
      </c>
      <c r="L27" s="25">
        <f>IF($D27&gt;0,H27/$D27,0)</f>
        <v>0.6244493392070485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136976</v>
      </c>
      <c r="E29" s="11">
        <f>E16+E25+E27</f>
        <v>24373</v>
      </c>
      <c r="F29" s="11">
        <f>F16+F25+F27</f>
        <v>6471</v>
      </c>
      <c r="G29" s="11">
        <f>G16+G25+G27</f>
        <v>73438</v>
      </c>
      <c r="H29" s="11">
        <f>SUM(E29:G29)</f>
        <v>104282</v>
      </c>
      <c r="I29" s="26">
        <f>IF($D29&gt;0,E29/$D29,0)</f>
        <v>0.17793628080831678</v>
      </c>
      <c r="J29" s="26">
        <f>IF($D29&gt;0,F29/$D29,0)</f>
        <v>0.047241852587314566</v>
      </c>
      <c r="K29" s="26">
        <f>IF($D29&gt;0,G29/$D29,0)</f>
        <v>0.5361377175563602</v>
      </c>
      <c r="L29" s="26">
        <f>IF($D29&gt;0,H29/$D29,0)</f>
        <v>0.7613158509519916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April "&amp;yr</f>
        <v>Document Source Statistics April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21</v>
      </c>
      <c r="E7" s="18">
        <v>0</v>
      </c>
      <c r="F7" s="18">
        <v>0</v>
      </c>
      <c r="G7" s="18">
        <v>17</v>
      </c>
      <c r="H7" s="18">
        <f>SUM(E7:G7)</f>
        <v>17</v>
      </c>
      <c r="I7" s="21">
        <f>IF($D7&gt;0,E7/$D7,0)</f>
        <v>0</v>
      </c>
      <c r="J7" s="21">
        <f>IF($D7&gt;0,F7/$D7,0)</f>
        <v>0</v>
      </c>
      <c r="K7" s="21">
        <f>IF($D7&gt;0,G7/$D7,0)</f>
        <v>0.8095238095238095</v>
      </c>
      <c r="L7" s="20">
        <f>SUM(I7:K7)</f>
        <v>0.8095238095238095</v>
      </c>
    </row>
    <row r="8" spans="1:12" ht="15" customHeight="1">
      <c r="A8" s="2" t="s">
        <v>7</v>
      </c>
      <c r="B8" s="2" t="s">
        <v>8</v>
      </c>
      <c r="C8" s="2"/>
      <c r="D8" s="18">
        <v>20542</v>
      </c>
      <c r="E8" s="18">
        <v>0</v>
      </c>
      <c r="F8" s="18">
        <v>0</v>
      </c>
      <c r="G8" s="18">
        <v>18365</v>
      </c>
      <c r="H8" s="18">
        <f aca="true" t="shared" si="0" ref="H8:H15">SUM(E8:G8)</f>
        <v>18365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0.8940220036997372</v>
      </c>
      <c r="L8" s="20">
        <f aca="true" t="shared" si="2" ref="L8:L24">SUM(I8:K8)</f>
        <v>0.8940220036997372</v>
      </c>
    </row>
    <row r="9" spans="1:12" ht="15" customHeight="1">
      <c r="A9" s="2" t="s">
        <v>9</v>
      </c>
      <c r="B9" s="2" t="s">
        <v>10</v>
      </c>
      <c r="C9" s="2"/>
      <c r="D9" s="18">
        <v>7097</v>
      </c>
      <c r="E9" s="18">
        <v>0</v>
      </c>
      <c r="F9" s="18">
        <v>0</v>
      </c>
      <c r="G9" s="18">
        <v>6590</v>
      </c>
      <c r="H9" s="18">
        <f t="shared" si="0"/>
        <v>6590</v>
      </c>
      <c r="I9" s="21">
        <f t="shared" si="1"/>
        <v>0</v>
      </c>
      <c r="J9" s="21">
        <f t="shared" si="1"/>
        <v>0</v>
      </c>
      <c r="K9" s="21">
        <f t="shared" si="1"/>
        <v>0.9285613639566014</v>
      </c>
      <c r="L9" s="20">
        <f t="shared" si="2"/>
        <v>0.9285613639566014</v>
      </c>
    </row>
    <row r="10" spans="1:12" ht="15" customHeight="1">
      <c r="A10" s="2" t="s">
        <v>11</v>
      </c>
      <c r="B10" s="2" t="s">
        <v>12</v>
      </c>
      <c r="C10" s="2"/>
      <c r="D10" s="18">
        <v>13468</v>
      </c>
      <c r="E10" s="18">
        <v>0</v>
      </c>
      <c r="F10" s="18">
        <v>1</v>
      </c>
      <c r="G10" s="18">
        <v>8549</v>
      </c>
      <c r="H10" s="18">
        <f t="shared" si="0"/>
        <v>8550</v>
      </c>
      <c r="I10" s="21">
        <f t="shared" si="1"/>
        <v>0</v>
      </c>
      <c r="J10" s="21">
        <f t="shared" si="1"/>
        <v>7.425007425007424E-05</v>
      </c>
      <c r="K10" s="21">
        <f t="shared" si="1"/>
        <v>0.6347638847638848</v>
      </c>
      <c r="L10" s="20">
        <f t="shared" si="2"/>
        <v>0.6348381348381349</v>
      </c>
    </row>
    <row r="11" spans="1:12" ht="15" customHeight="1">
      <c r="A11" s="2" t="s">
        <v>13</v>
      </c>
      <c r="B11" s="2" t="s">
        <v>14</v>
      </c>
      <c r="C11" s="2"/>
      <c r="D11" s="18">
        <v>4882</v>
      </c>
      <c r="E11" s="18">
        <v>0</v>
      </c>
      <c r="F11" s="18">
        <v>0</v>
      </c>
      <c r="G11" s="18">
        <v>4164</v>
      </c>
      <c r="H11" s="18">
        <f t="shared" si="0"/>
        <v>4164</v>
      </c>
      <c r="I11" s="21">
        <f t="shared" si="1"/>
        <v>0</v>
      </c>
      <c r="J11" s="21">
        <f t="shared" si="1"/>
        <v>0</v>
      </c>
      <c r="K11" s="21">
        <f t="shared" si="1"/>
        <v>0.8529291274068005</v>
      </c>
      <c r="L11" s="20">
        <f t="shared" si="2"/>
        <v>0.8529291274068005</v>
      </c>
    </row>
    <row r="12" spans="1:12" ht="15" customHeight="1">
      <c r="A12" s="2" t="s">
        <v>15</v>
      </c>
      <c r="B12" s="2" t="s">
        <v>16</v>
      </c>
      <c r="C12" s="2"/>
      <c r="D12" s="18">
        <v>1581</v>
      </c>
      <c r="E12" s="18">
        <v>0</v>
      </c>
      <c r="F12" s="18">
        <v>0</v>
      </c>
      <c r="G12" s="18">
        <v>1520</v>
      </c>
      <c r="H12" s="18">
        <f t="shared" si="0"/>
        <v>1520</v>
      </c>
      <c r="I12" s="21">
        <f t="shared" si="1"/>
        <v>0</v>
      </c>
      <c r="J12" s="21">
        <f t="shared" si="1"/>
        <v>0</v>
      </c>
      <c r="K12" s="21">
        <f t="shared" si="1"/>
        <v>0.9614168247944339</v>
      </c>
      <c r="L12" s="20">
        <f t="shared" si="2"/>
        <v>0.9614168247944339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732</v>
      </c>
      <c r="H13" s="18">
        <f t="shared" si="0"/>
        <v>732</v>
      </c>
      <c r="I13" s="21">
        <f t="shared" si="1"/>
        <v>0</v>
      </c>
      <c r="J13" s="21">
        <f t="shared" si="1"/>
        <v>0</v>
      </c>
      <c r="K13" s="21">
        <f t="shared" si="1"/>
        <v>0.7922077922077922</v>
      </c>
      <c r="L13" s="20">
        <f t="shared" si="2"/>
        <v>0.7922077922077922</v>
      </c>
    </row>
    <row r="14" spans="1:12" ht="15" customHeight="1">
      <c r="A14" s="2" t="s">
        <v>19</v>
      </c>
      <c r="B14" s="2" t="s">
        <v>20</v>
      </c>
      <c r="C14" s="2"/>
      <c r="D14" s="18">
        <v>6389</v>
      </c>
      <c r="E14" s="18">
        <v>0</v>
      </c>
      <c r="F14" s="18">
        <v>0</v>
      </c>
      <c r="G14" s="18">
        <v>4965</v>
      </c>
      <c r="H14" s="18">
        <f t="shared" si="0"/>
        <v>4965</v>
      </c>
      <c r="I14" s="21">
        <f t="shared" si="1"/>
        <v>0</v>
      </c>
      <c r="J14" s="21">
        <f t="shared" si="1"/>
        <v>0</v>
      </c>
      <c r="K14" s="21">
        <f t="shared" si="1"/>
        <v>0.7771169197057443</v>
      </c>
      <c r="L14" s="20">
        <f t="shared" si="2"/>
        <v>0.7771169197057443</v>
      </c>
    </row>
    <row r="15" spans="1:12" ht="15" customHeight="1">
      <c r="A15" s="2" t="s">
        <v>23</v>
      </c>
      <c r="B15" s="2" t="s">
        <v>24</v>
      </c>
      <c r="C15" s="2"/>
      <c r="D15" s="18">
        <v>2787</v>
      </c>
      <c r="E15" s="18">
        <v>0</v>
      </c>
      <c r="F15" s="18">
        <v>0</v>
      </c>
      <c r="G15" s="18">
        <v>2110</v>
      </c>
      <c r="H15" s="18">
        <f t="shared" si="0"/>
        <v>2110</v>
      </c>
      <c r="I15" s="21">
        <f t="shared" si="1"/>
        <v>0</v>
      </c>
      <c r="J15" s="21">
        <f t="shared" si="1"/>
        <v>0</v>
      </c>
      <c r="K15" s="21">
        <f t="shared" si="1"/>
        <v>0.757086472909939</v>
      </c>
      <c r="L15" s="20">
        <f t="shared" si="2"/>
        <v>0.757086472909939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57691</v>
      </c>
      <c r="E16" s="13">
        <f>SUM(E7:E15)</f>
        <v>0</v>
      </c>
      <c r="F16" s="13">
        <f>SUM(F7:F15)</f>
        <v>1</v>
      </c>
      <c r="G16" s="13">
        <f>SUM(G7:G15)</f>
        <v>47012</v>
      </c>
      <c r="H16" s="13">
        <f>SUM(G16)</f>
        <v>47012</v>
      </c>
      <c r="I16" s="14">
        <f>IF($D16&gt;0,E16/$D16,0)</f>
        <v>0</v>
      </c>
      <c r="J16" s="14">
        <f>IF($D16&gt;0,F16/$D16,0)</f>
        <v>1.7333726231127906E-05</v>
      </c>
      <c r="K16" s="14">
        <f>IF($D16&gt;0,G16/$D16,0)</f>
        <v>0.8148931375777851</v>
      </c>
      <c r="L16" s="15">
        <f t="shared" si="2"/>
        <v>0.8149104713040163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3070</v>
      </c>
      <c r="E18" s="18">
        <v>1529</v>
      </c>
      <c r="F18" s="18">
        <v>3</v>
      </c>
      <c r="G18" s="18">
        <v>1064</v>
      </c>
      <c r="H18" s="18">
        <f aca="true" t="shared" si="3" ref="H18:H24">SUM(E18:G18)</f>
        <v>2596</v>
      </c>
      <c r="I18" s="21">
        <f aca="true" t="shared" si="4" ref="I18:K25">IF($D18&gt;0,E18/$D18,0)</f>
        <v>0.49804560260586317</v>
      </c>
      <c r="J18" s="21">
        <f t="shared" si="4"/>
        <v>0.000977198697068404</v>
      </c>
      <c r="K18" s="21">
        <f t="shared" si="4"/>
        <v>0.3465798045602606</v>
      </c>
      <c r="L18" s="20">
        <f t="shared" si="2"/>
        <v>0.8456026058631922</v>
      </c>
    </row>
    <row r="19" spans="1:12" ht="15" customHeight="1">
      <c r="A19" s="2" t="s">
        <v>25</v>
      </c>
      <c r="B19" s="2" t="s">
        <v>26</v>
      </c>
      <c r="C19" s="2"/>
      <c r="D19" s="18">
        <v>28827</v>
      </c>
      <c r="E19" s="18">
        <v>10983</v>
      </c>
      <c r="F19" s="18">
        <v>469</v>
      </c>
      <c r="G19" s="18">
        <v>8765</v>
      </c>
      <c r="H19" s="18">
        <f t="shared" si="3"/>
        <v>20217</v>
      </c>
      <c r="I19" s="21">
        <f t="shared" si="4"/>
        <v>0.38099698199604537</v>
      </c>
      <c r="J19" s="21">
        <f t="shared" si="4"/>
        <v>0.0162694695944774</v>
      </c>
      <c r="K19" s="21">
        <f t="shared" si="4"/>
        <v>0.30405522600339957</v>
      </c>
      <c r="L19" s="20">
        <f t="shared" si="2"/>
        <v>0.7013216775939224</v>
      </c>
    </row>
    <row r="20" spans="1:12" ht="15" customHeight="1">
      <c r="A20" s="2" t="s">
        <v>27</v>
      </c>
      <c r="B20" s="2" t="s">
        <v>28</v>
      </c>
      <c r="C20" s="2"/>
      <c r="D20" s="18">
        <v>10098</v>
      </c>
      <c r="E20" s="18">
        <v>4161</v>
      </c>
      <c r="F20" s="18">
        <v>63</v>
      </c>
      <c r="G20" s="18">
        <v>2329</v>
      </c>
      <c r="H20" s="18">
        <f t="shared" si="3"/>
        <v>6553</v>
      </c>
      <c r="I20" s="21">
        <f t="shared" si="4"/>
        <v>0.4120617944147356</v>
      </c>
      <c r="J20" s="21">
        <f t="shared" si="4"/>
        <v>0.006238859180035651</v>
      </c>
      <c r="K20" s="21">
        <f t="shared" si="4"/>
        <v>0.23063973063973064</v>
      </c>
      <c r="L20" s="20">
        <f t="shared" si="2"/>
        <v>0.6489403842345018</v>
      </c>
    </row>
    <row r="21" spans="1:12" ht="15" customHeight="1">
      <c r="A21" s="2" t="s">
        <v>29</v>
      </c>
      <c r="B21" s="2" t="s">
        <v>30</v>
      </c>
      <c r="C21" s="2"/>
      <c r="D21" s="18">
        <v>58</v>
      </c>
      <c r="E21" s="18">
        <v>2</v>
      </c>
      <c r="F21" s="18">
        <v>0</v>
      </c>
      <c r="G21" s="18">
        <v>18</v>
      </c>
      <c r="H21" s="18">
        <f t="shared" si="3"/>
        <v>20</v>
      </c>
      <c r="I21" s="21">
        <f t="shared" si="4"/>
        <v>0.034482758620689655</v>
      </c>
      <c r="J21" s="21">
        <f t="shared" si="4"/>
        <v>0</v>
      </c>
      <c r="K21" s="21">
        <f t="shared" si="4"/>
        <v>0.3103448275862069</v>
      </c>
      <c r="L21" s="20">
        <f t="shared" si="2"/>
        <v>0.3448275862068966</v>
      </c>
    </row>
    <row r="22" spans="1:12" ht="15" customHeight="1">
      <c r="A22" s="2" t="s">
        <v>31</v>
      </c>
      <c r="B22" s="2" t="s">
        <v>32</v>
      </c>
      <c r="C22" s="2"/>
      <c r="D22" s="18">
        <v>66</v>
      </c>
      <c r="E22" s="18">
        <v>32</v>
      </c>
      <c r="F22" s="18">
        <v>0</v>
      </c>
      <c r="G22" s="18">
        <v>29</v>
      </c>
      <c r="H22" s="18">
        <f t="shared" si="3"/>
        <v>61</v>
      </c>
      <c r="I22" s="21">
        <f t="shared" si="4"/>
        <v>0.48484848484848486</v>
      </c>
      <c r="J22" s="21">
        <f t="shared" si="4"/>
        <v>0</v>
      </c>
      <c r="K22" s="21">
        <f t="shared" si="4"/>
        <v>0.4393939393939394</v>
      </c>
      <c r="L22" s="20">
        <f t="shared" si="2"/>
        <v>0.9242424242424243</v>
      </c>
    </row>
    <row r="23" spans="1:12" ht="15" customHeight="1">
      <c r="A23" s="2" t="s">
        <v>33</v>
      </c>
      <c r="B23" s="2" t="s">
        <v>34</v>
      </c>
      <c r="C23" s="2"/>
      <c r="D23" s="18">
        <v>351</v>
      </c>
      <c r="E23" s="18">
        <v>33</v>
      </c>
      <c r="F23" s="18">
        <v>0</v>
      </c>
      <c r="G23" s="18">
        <v>150</v>
      </c>
      <c r="H23" s="18">
        <f t="shared" si="3"/>
        <v>183</v>
      </c>
      <c r="I23" s="21">
        <f t="shared" si="4"/>
        <v>0.09401709401709402</v>
      </c>
      <c r="J23" s="21">
        <f t="shared" si="4"/>
        <v>0</v>
      </c>
      <c r="K23" s="21">
        <f t="shared" si="4"/>
        <v>0.42735042735042733</v>
      </c>
      <c r="L23" s="20">
        <f t="shared" si="2"/>
        <v>0.5213675213675213</v>
      </c>
    </row>
    <row r="24" spans="1:12" ht="15" customHeight="1">
      <c r="A24" s="2" t="s">
        <v>35</v>
      </c>
      <c r="B24" s="2" t="s">
        <v>36</v>
      </c>
      <c r="C24" s="2"/>
      <c r="D24" s="18">
        <v>11668</v>
      </c>
      <c r="E24" s="18">
        <v>5612</v>
      </c>
      <c r="F24" s="18">
        <v>697</v>
      </c>
      <c r="G24" s="18">
        <v>2436</v>
      </c>
      <c r="H24" s="18">
        <f t="shared" si="3"/>
        <v>8745</v>
      </c>
      <c r="I24" s="21">
        <f t="shared" si="4"/>
        <v>0.4809736030167981</v>
      </c>
      <c r="J24" s="21">
        <f t="shared" si="4"/>
        <v>0.059736030167980805</v>
      </c>
      <c r="K24" s="21">
        <f t="shared" si="4"/>
        <v>0.20877613986972918</v>
      </c>
      <c r="L24" s="20">
        <f t="shared" si="2"/>
        <v>0.7494857730545081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54138</v>
      </c>
      <c r="E25" s="22">
        <f>SUM(E18:E24)</f>
        <v>22352</v>
      </c>
      <c r="F25" s="22">
        <f>SUM(F18:F24)</f>
        <v>1232</v>
      </c>
      <c r="G25" s="22">
        <f>SUM(G18:G24)</f>
        <v>14791</v>
      </c>
      <c r="H25" s="22">
        <f>SUM(E25:G25)</f>
        <v>38375</v>
      </c>
      <c r="I25" s="23">
        <f>IF($D25&gt;0,E25/$D25,0)</f>
        <v>0.4128708116295393</v>
      </c>
      <c r="J25" s="23">
        <f t="shared" si="4"/>
        <v>0.022756658908714766</v>
      </c>
      <c r="K25" s="23">
        <f t="shared" si="4"/>
        <v>0.27320920610292215</v>
      </c>
      <c r="L25" s="23">
        <f>IF(G25&gt;0,H25/$D25,0)</f>
        <v>0.7088366766411762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12416</v>
      </c>
      <c r="E27" s="9">
        <v>1309</v>
      </c>
      <c r="F27" s="9">
        <v>4908</v>
      </c>
      <c r="G27" s="9">
        <v>1185</v>
      </c>
      <c r="H27" s="18">
        <f>SUM(E27:G27)</f>
        <v>7402</v>
      </c>
      <c r="I27" s="25">
        <f>IF($D27&gt;0,E27/$D27,0)</f>
        <v>0.1054284793814433</v>
      </c>
      <c r="J27" s="25">
        <f>IF($D27&gt;0,F27/$D27,0)</f>
        <v>0.3952963917525773</v>
      </c>
      <c r="K27" s="25">
        <f>IF($D27&gt;0,G27/$D27,0)</f>
        <v>0.09544136597938144</v>
      </c>
      <c r="L27" s="25">
        <f>IF($D27&gt;0,H27/$D27,0)</f>
        <v>0.5961662371134021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124245</v>
      </c>
      <c r="E29" s="11">
        <f>E16+E25+E27</f>
        <v>23661</v>
      </c>
      <c r="F29" s="11">
        <f>F16+F25+F27</f>
        <v>6141</v>
      </c>
      <c r="G29" s="11">
        <f>G16+G25+G27</f>
        <v>62988</v>
      </c>
      <c r="H29" s="11">
        <f>SUM(E29:G29)</f>
        <v>92790</v>
      </c>
      <c r="I29" s="26">
        <f>IF($D29&gt;0,E29/$D29,0)</f>
        <v>0.1904382470119522</v>
      </c>
      <c r="J29" s="26">
        <f>IF($D29&gt;0,F29/$D29,0)</f>
        <v>0.049426536279125924</v>
      </c>
      <c r="K29" s="26">
        <f>IF($D29&gt;0,G29/$D29,0)</f>
        <v>0.5069660750935652</v>
      </c>
      <c r="L29" s="26">
        <f>IF($D29&gt;0,H29/$D29,0)</f>
        <v>0.7468308583846432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May "&amp;yr</f>
        <v>Document Source Statistics May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29</v>
      </c>
      <c r="E7" s="18">
        <v>0</v>
      </c>
      <c r="F7" s="18">
        <v>0</v>
      </c>
      <c r="G7" s="18">
        <v>24</v>
      </c>
      <c r="H7" s="18">
        <f>SUM(E7:G7)</f>
        <v>24</v>
      </c>
      <c r="I7" s="21">
        <f>IF($D7&gt;0,E7/$D7,0)</f>
        <v>0</v>
      </c>
      <c r="J7" s="21">
        <f>IF($D7&gt;0,F7/$D7,0)</f>
        <v>0</v>
      </c>
      <c r="K7" s="21">
        <f>IF($D7&gt;0,G7/$D7,0)</f>
        <v>0.8275862068965517</v>
      </c>
      <c r="L7" s="20">
        <f>SUM(I7:K7)</f>
        <v>0.8275862068965517</v>
      </c>
    </row>
    <row r="8" spans="1:12" ht="15" customHeight="1">
      <c r="A8" s="2" t="s">
        <v>7</v>
      </c>
      <c r="B8" s="2" t="s">
        <v>8</v>
      </c>
      <c r="C8" s="2"/>
      <c r="D8" s="18">
        <v>25699</v>
      </c>
      <c r="E8" s="18">
        <v>0</v>
      </c>
      <c r="F8" s="18">
        <v>0</v>
      </c>
      <c r="G8" s="18">
        <v>23034</v>
      </c>
      <c r="H8" s="18">
        <f aca="true" t="shared" si="0" ref="H8:H15">SUM(E8:G8)</f>
        <v>23034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0.896299466905327</v>
      </c>
      <c r="L8" s="20">
        <f aca="true" t="shared" si="2" ref="L8:L24">SUM(I8:K8)</f>
        <v>0.896299466905327</v>
      </c>
    </row>
    <row r="9" spans="1:12" ht="15" customHeight="1">
      <c r="A9" s="2" t="s">
        <v>9</v>
      </c>
      <c r="B9" s="2" t="s">
        <v>10</v>
      </c>
      <c r="C9" s="2"/>
      <c r="D9" s="18">
        <v>8137</v>
      </c>
      <c r="E9" s="18">
        <v>0</v>
      </c>
      <c r="F9" s="18">
        <v>0</v>
      </c>
      <c r="G9" s="18">
        <v>7568</v>
      </c>
      <c r="H9" s="18">
        <f t="shared" si="0"/>
        <v>7568</v>
      </c>
      <c r="I9" s="21">
        <f t="shared" si="1"/>
        <v>0</v>
      </c>
      <c r="J9" s="21">
        <f t="shared" si="1"/>
        <v>0</v>
      </c>
      <c r="K9" s="21">
        <f t="shared" si="1"/>
        <v>0.9300725082954405</v>
      </c>
      <c r="L9" s="20">
        <f t="shared" si="2"/>
        <v>0.9300725082954405</v>
      </c>
    </row>
    <row r="10" spans="1:12" ht="15" customHeight="1">
      <c r="A10" s="2" t="s">
        <v>11</v>
      </c>
      <c r="B10" s="2" t="s">
        <v>12</v>
      </c>
      <c r="C10" s="2"/>
      <c r="D10" s="18">
        <v>14801</v>
      </c>
      <c r="E10" s="18">
        <v>0</v>
      </c>
      <c r="F10" s="18">
        <v>0</v>
      </c>
      <c r="G10" s="18">
        <v>9709</v>
      </c>
      <c r="H10" s="18">
        <f t="shared" si="0"/>
        <v>9709</v>
      </c>
      <c r="I10" s="21">
        <f t="shared" si="1"/>
        <v>0</v>
      </c>
      <c r="J10" s="21">
        <f t="shared" si="1"/>
        <v>0</v>
      </c>
      <c r="K10" s="21">
        <f t="shared" si="1"/>
        <v>0.6559691912708601</v>
      </c>
      <c r="L10" s="20">
        <f t="shared" si="2"/>
        <v>0.6559691912708601</v>
      </c>
    </row>
    <row r="11" spans="1:12" ht="15" customHeight="1">
      <c r="A11" s="2" t="s">
        <v>13</v>
      </c>
      <c r="B11" s="2" t="s">
        <v>14</v>
      </c>
      <c r="C11" s="2"/>
      <c r="D11" s="18">
        <v>6224</v>
      </c>
      <c r="E11" s="18">
        <v>0</v>
      </c>
      <c r="F11" s="18">
        <v>0</v>
      </c>
      <c r="G11" s="18">
        <v>5274</v>
      </c>
      <c r="H11" s="18">
        <f t="shared" si="0"/>
        <v>5274</v>
      </c>
      <c r="I11" s="21">
        <f t="shared" si="1"/>
        <v>0</v>
      </c>
      <c r="J11" s="21">
        <f t="shared" si="1"/>
        <v>0</v>
      </c>
      <c r="K11" s="21">
        <f t="shared" si="1"/>
        <v>0.8473650385604113</v>
      </c>
      <c r="L11" s="20">
        <f t="shared" si="2"/>
        <v>0.8473650385604113</v>
      </c>
    </row>
    <row r="12" spans="1:12" ht="15" customHeight="1">
      <c r="A12" s="2" t="s">
        <v>15</v>
      </c>
      <c r="B12" s="2" t="s">
        <v>16</v>
      </c>
      <c r="C12" s="2"/>
      <c r="D12" s="18">
        <v>1836</v>
      </c>
      <c r="E12" s="18">
        <v>0</v>
      </c>
      <c r="F12" s="18">
        <v>0</v>
      </c>
      <c r="G12" s="18">
        <v>1784</v>
      </c>
      <c r="H12" s="18">
        <f t="shared" si="0"/>
        <v>1784</v>
      </c>
      <c r="I12" s="21">
        <f t="shared" si="1"/>
        <v>0</v>
      </c>
      <c r="J12" s="21">
        <f t="shared" si="1"/>
        <v>0</v>
      </c>
      <c r="K12" s="21">
        <f t="shared" si="1"/>
        <v>0.971677559912854</v>
      </c>
      <c r="L12" s="20">
        <f t="shared" si="2"/>
        <v>0.971677559912854</v>
      </c>
    </row>
    <row r="13" spans="1:12" ht="15" customHeight="1">
      <c r="A13" s="2" t="s">
        <v>17</v>
      </c>
      <c r="B13" s="2" t="s">
        <v>18</v>
      </c>
      <c r="C13" s="2"/>
      <c r="D13" s="18">
        <v>1113</v>
      </c>
      <c r="E13" s="18">
        <v>0</v>
      </c>
      <c r="F13" s="18">
        <v>0</v>
      </c>
      <c r="G13" s="18">
        <v>863</v>
      </c>
      <c r="H13" s="18">
        <f t="shared" si="0"/>
        <v>863</v>
      </c>
      <c r="I13" s="21">
        <f t="shared" si="1"/>
        <v>0</v>
      </c>
      <c r="J13" s="21">
        <f t="shared" si="1"/>
        <v>0</v>
      </c>
      <c r="K13" s="21">
        <f t="shared" si="1"/>
        <v>0.7753818508535489</v>
      </c>
      <c r="L13" s="20">
        <f t="shared" si="2"/>
        <v>0.7753818508535489</v>
      </c>
    </row>
    <row r="14" spans="1:12" ht="15" customHeight="1">
      <c r="A14" s="2" t="s">
        <v>19</v>
      </c>
      <c r="B14" s="2" t="s">
        <v>20</v>
      </c>
      <c r="C14" s="2"/>
      <c r="D14" s="18">
        <v>7286</v>
      </c>
      <c r="E14" s="18">
        <v>0</v>
      </c>
      <c r="F14" s="18">
        <v>0</v>
      </c>
      <c r="G14" s="18">
        <v>5529</v>
      </c>
      <c r="H14" s="18">
        <f t="shared" si="0"/>
        <v>5529</v>
      </c>
      <c r="I14" s="21">
        <f t="shared" si="1"/>
        <v>0</v>
      </c>
      <c r="J14" s="21">
        <f t="shared" si="1"/>
        <v>0</v>
      </c>
      <c r="K14" s="21">
        <f t="shared" si="1"/>
        <v>0.758852594015921</v>
      </c>
      <c r="L14" s="20">
        <f t="shared" si="2"/>
        <v>0.758852594015921</v>
      </c>
    </row>
    <row r="15" spans="1:12" ht="15" customHeight="1">
      <c r="A15" s="2" t="s">
        <v>23</v>
      </c>
      <c r="B15" s="2" t="s">
        <v>24</v>
      </c>
      <c r="C15" s="2"/>
      <c r="D15" s="18">
        <v>3134</v>
      </c>
      <c r="E15" s="18">
        <v>0</v>
      </c>
      <c r="F15" s="18">
        <v>0</v>
      </c>
      <c r="G15" s="18">
        <v>2413</v>
      </c>
      <c r="H15" s="18">
        <f t="shared" si="0"/>
        <v>2413</v>
      </c>
      <c r="I15" s="21">
        <f t="shared" si="1"/>
        <v>0</v>
      </c>
      <c r="J15" s="21">
        <f t="shared" si="1"/>
        <v>0</v>
      </c>
      <c r="K15" s="21">
        <f t="shared" si="1"/>
        <v>0.7699425654116145</v>
      </c>
      <c r="L15" s="20">
        <f t="shared" si="2"/>
        <v>0.7699425654116145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68259</v>
      </c>
      <c r="E16" s="13">
        <f>SUM(E7:E15)</f>
        <v>0</v>
      </c>
      <c r="F16" s="13">
        <f>SUM(F7:F15)</f>
        <v>0</v>
      </c>
      <c r="G16" s="13">
        <f>SUM(G7:G15)</f>
        <v>56198</v>
      </c>
      <c r="H16" s="13">
        <f>SUM(G16)</f>
        <v>56198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0.823305351675237</v>
      </c>
      <c r="L16" s="15">
        <f t="shared" si="2"/>
        <v>0.823305351675237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3833</v>
      </c>
      <c r="E18" s="18">
        <v>1957</v>
      </c>
      <c r="F18" s="18">
        <v>3</v>
      </c>
      <c r="G18" s="18">
        <v>1231</v>
      </c>
      <c r="H18" s="18">
        <f aca="true" t="shared" si="3" ref="H18:H24">SUM(E18:G18)</f>
        <v>3191</v>
      </c>
      <c r="I18" s="21">
        <f aca="true" t="shared" si="4" ref="I18:K25">IF($D18&gt;0,E18/$D18,0)</f>
        <v>0.5105661361857553</v>
      </c>
      <c r="J18" s="21">
        <f t="shared" si="4"/>
        <v>0.0007826767545003914</v>
      </c>
      <c r="K18" s="21">
        <f t="shared" si="4"/>
        <v>0.32115836159666056</v>
      </c>
      <c r="L18" s="20">
        <f t="shared" si="2"/>
        <v>0.8325071745369163</v>
      </c>
    </row>
    <row r="19" spans="1:12" ht="15" customHeight="1">
      <c r="A19" s="2" t="s">
        <v>25</v>
      </c>
      <c r="B19" s="2" t="s">
        <v>26</v>
      </c>
      <c r="C19" s="2"/>
      <c r="D19" s="18">
        <v>34420</v>
      </c>
      <c r="E19" s="18">
        <v>13326</v>
      </c>
      <c r="F19" s="18">
        <v>554</v>
      </c>
      <c r="G19" s="18">
        <v>10498</v>
      </c>
      <c r="H19" s="18">
        <f t="shared" si="3"/>
        <v>24378</v>
      </c>
      <c r="I19" s="21">
        <f t="shared" si="4"/>
        <v>0.3871586287042417</v>
      </c>
      <c r="J19" s="21">
        <f t="shared" si="4"/>
        <v>0.01609529343404997</v>
      </c>
      <c r="K19" s="21">
        <f t="shared" si="4"/>
        <v>0.3049970947123765</v>
      </c>
      <c r="L19" s="20">
        <f t="shared" si="2"/>
        <v>0.7082510168506682</v>
      </c>
    </row>
    <row r="20" spans="1:12" ht="15" customHeight="1">
      <c r="A20" s="2" t="s">
        <v>27</v>
      </c>
      <c r="B20" s="2" t="s">
        <v>28</v>
      </c>
      <c r="C20" s="2"/>
      <c r="D20" s="18">
        <v>10621</v>
      </c>
      <c r="E20" s="18">
        <v>4178</v>
      </c>
      <c r="F20" s="18">
        <v>81</v>
      </c>
      <c r="G20" s="18">
        <v>2530</v>
      </c>
      <c r="H20" s="18">
        <f t="shared" si="3"/>
        <v>6789</v>
      </c>
      <c r="I20" s="21">
        <f t="shared" si="4"/>
        <v>0.39337162225779115</v>
      </c>
      <c r="J20" s="21">
        <f t="shared" si="4"/>
        <v>0.0076264005272573205</v>
      </c>
      <c r="K20" s="21">
        <f t="shared" si="4"/>
        <v>0.2382073251106299</v>
      </c>
      <c r="L20" s="20">
        <f t="shared" si="2"/>
        <v>0.6392053478956784</v>
      </c>
    </row>
    <row r="21" spans="1:12" ht="15" customHeight="1">
      <c r="A21" s="2" t="s">
        <v>29</v>
      </c>
      <c r="B21" s="2" t="s">
        <v>30</v>
      </c>
      <c r="C21" s="2"/>
      <c r="D21" s="18">
        <v>36</v>
      </c>
      <c r="E21" s="18">
        <v>7</v>
      </c>
      <c r="F21" s="18">
        <v>0</v>
      </c>
      <c r="G21" s="18">
        <v>7</v>
      </c>
      <c r="H21" s="18">
        <f t="shared" si="3"/>
        <v>14</v>
      </c>
      <c r="I21" s="21">
        <f t="shared" si="4"/>
        <v>0.19444444444444445</v>
      </c>
      <c r="J21" s="21">
        <f t="shared" si="4"/>
        <v>0</v>
      </c>
      <c r="K21" s="21">
        <f t="shared" si="4"/>
        <v>0.19444444444444445</v>
      </c>
      <c r="L21" s="20">
        <f t="shared" si="2"/>
        <v>0.3888888888888889</v>
      </c>
    </row>
    <row r="22" spans="1:12" ht="15" customHeight="1">
      <c r="A22" s="2" t="s">
        <v>31</v>
      </c>
      <c r="B22" s="2" t="s">
        <v>32</v>
      </c>
      <c r="C22" s="2"/>
      <c r="D22" s="18">
        <v>94</v>
      </c>
      <c r="E22" s="18">
        <v>43</v>
      </c>
      <c r="F22" s="18">
        <v>0</v>
      </c>
      <c r="G22" s="18">
        <v>21</v>
      </c>
      <c r="H22" s="18">
        <f t="shared" si="3"/>
        <v>64</v>
      </c>
      <c r="I22" s="21">
        <f t="shared" si="4"/>
        <v>0.4574468085106383</v>
      </c>
      <c r="J22" s="21">
        <f t="shared" si="4"/>
        <v>0</v>
      </c>
      <c r="K22" s="21">
        <f t="shared" si="4"/>
        <v>0.22340425531914893</v>
      </c>
      <c r="L22" s="20">
        <f t="shared" si="2"/>
        <v>0.6808510638297872</v>
      </c>
    </row>
    <row r="23" spans="1:12" ht="15" customHeight="1">
      <c r="A23" s="2" t="s">
        <v>33</v>
      </c>
      <c r="B23" s="2" t="s">
        <v>34</v>
      </c>
      <c r="C23" s="2"/>
      <c r="D23" s="18">
        <v>400</v>
      </c>
      <c r="E23" s="18">
        <v>29</v>
      </c>
      <c r="F23" s="18">
        <v>0</v>
      </c>
      <c r="G23" s="18">
        <v>198</v>
      </c>
      <c r="H23" s="18">
        <f t="shared" si="3"/>
        <v>227</v>
      </c>
      <c r="I23" s="21">
        <f t="shared" si="4"/>
        <v>0.0725</v>
      </c>
      <c r="J23" s="21">
        <f t="shared" si="4"/>
        <v>0</v>
      </c>
      <c r="K23" s="21">
        <f t="shared" si="4"/>
        <v>0.495</v>
      </c>
      <c r="L23" s="20">
        <f t="shared" si="2"/>
        <v>0.5675</v>
      </c>
    </row>
    <row r="24" spans="1:12" ht="15" customHeight="1">
      <c r="A24" s="2" t="s">
        <v>35</v>
      </c>
      <c r="B24" s="2" t="s">
        <v>36</v>
      </c>
      <c r="C24" s="2"/>
      <c r="D24" s="18">
        <v>12091</v>
      </c>
      <c r="E24" s="18">
        <v>5273</v>
      </c>
      <c r="F24" s="18">
        <v>757</v>
      </c>
      <c r="G24" s="18">
        <v>2816</v>
      </c>
      <c r="H24" s="18">
        <f t="shared" si="3"/>
        <v>8846</v>
      </c>
      <c r="I24" s="21">
        <f t="shared" si="4"/>
        <v>0.43610950293606815</v>
      </c>
      <c r="J24" s="21">
        <f t="shared" si="4"/>
        <v>0.06260855181539988</v>
      </c>
      <c r="K24" s="21">
        <f t="shared" si="4"/>
        <v>0.2329005045074849</v>
      </c>
      <c r="L24" s="20">
        <f t="shared" si="2"/>
        <v>0.7316185592589529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61495</v>
      </c>
      <c r="E25" s="22">
        <f>SUM(E18:E24)</f>
        <v>24813</v>
      </c>
      <c r="F25" s="22">
        <f>SUM(F18:F24)</f>
        <v>1395</v>
      </c>
      <c r="G25" s="22">
        <f>SUM(G18:G24)</f>
        <v>17301</v>
      </c>
      <c r="H25" s="22">
        <f>SUM(E25:G25)</f>
        <v>43509</v>
      </c>
      <c r="I25" s="23">
        <f>IF($D25&gt;0,E25/$D25,0)</f>
        <v>0.4034962192048134</v>
      </c>
      <c r="J25" s="23">
        <f t="shared" si="4"/>
        <v>0.02268477111960322</v>
      </c>
      <c r="K25" s="23">
        <f t="shared" si="4"/>
        <v>0.2813399463371006</v>
      </c>
      <c r="L25" s="23">
        <f>IF(G25&gt;0,H25/$D25,0)</f>
        <v>0.7075209366615172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12963</v>
      </c>
      <c r="E27" s="9">
        <v>1243</v>
      </c>
      <c r="F27" s="9">
        <v>4692</v>
      </c>
      <c r="G27" s="9">
        <v>1304</v>
      </c>
      <c r="H27" s="18">
        <f>SUM(E27:G27)</f>
        <v>7239</v>
      </c>
      <c r="I27" s="25">
        <f>IF($D27&gt;0,E27/$D27,0)</f>
        <v>0.09588829746200725</v>
      </c>
      <c r="J27" s="25">
        <f>IF($D27&gt;0,F27/$D27,0)</f>
        <v>0.36195325156213837</v>
      </c>
      <c r="K27" s="25">
        <f>IF($D27&gt;0,G27/$D27,0)</f>
        <v>0.10059399830286199</v>
      </c>
      <c r="L27" s="25">
        <f>IF($D27&gt;0,H27/$D27,0)</f>
        <v>0.5584355473270076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142717</v>
      </c>
      <c r="E29" s="11">
        <f>E16+E25+E27</f>
        <v>26056</v>
      </c>
      <c r="F29" s="11">
        <f>F16+F25+F27</f>
        <v>6087</v>
      </c>
      <c r="G29" s="11">
        <f>G16+G25+G27</f>
        <v>74803</v>
      </c>
      <c r="H29" s="11">
        <f>SUM(E29:G29)</f>
        <v>106946</v>
      </c>
      <c r="I29" s="26">
        <f>IF($D29&gt;0,E29/$D29,0)</f>
        <v>0.18257110225130854</v>
      </c>
      <c r="J29" s="26">
        <f>IF($D29&gt;0,F29/$D29,0)</f>
        <v>0.04265084047450549</v>
      </c>
      <c r="K29" s="26">
        <f>IF($D29&gt;0,G29/$D29,0)</f>
        <v>0.5241351766082527</v>
      </c>
      <c r="L29" s="26">
        <f>IF($D29&gt;0,H29/$D29,0)</f>
        <v>0.7493571193340667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June "&amp;yr</f>
        <v>Document Source Statistics June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24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0.5833333333333334</v>
      </c>
      <c r="L7" s="20">
        <f>SUM(I7:K7)</f>
        <v>0.5833333333333334</v>
      </c>
    </row>
    <row r="8" spans="1:12" ht="15" customHeight="1">
      <c r="A8" s="2" t="s">
        <v>7</v>
      </c>
      <c r="B8" s="2" t="s">
        <v>8</v>
      </c>
      <c r="C8" s="2"/>
      <c r="D8" s="18">
        <v>25681</v>
      </c>
      <c r="E8" s="18">
        <v>0</v>
      </c>
      <c r="F8" s="18">
        <v>0</v>
      </c>
      <c r="G8" s="18">
        <v>23258</v>
      </c>
      <c r="H8" s="18">
        <f aca="true" t="shared" si="0" ref="H8:H15">SUM(E8:G8)</f>
        <v>23258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0.9056500915073401</v>
      </c>
      <c r="L8" s="20">
        <f aca="true" t="shared" si="2" ref="L8:L24">SUM(I8:K8)</f>
        <v>0.9056500915073401</v>
      </c>
    </row>
    <row r="9" spans="1:12" ht="15" customHeight="1">
      <c r="A9" s="2" t="s">
        <v>9</v>
      </c>
      <c r="B9" s="2" t="s">
        <v>10</v>
      </c>
      <c r="C9" s="2"/>
      <c r="D9" s="18">
        <v>8428</v>
      </c>
      <c r="E9" s="18">
        <v>0</v>
      </c>
      <c r="F9" s="18">
        <v>0</v>
      </c>
      <c r="G9" s="18">
        <v>7902</v>
      </c>
      <c r="H9" s="18">
        <f t="shared" si="0"/>
        <v>7902</v>
      </c>
      <c r="I9" s="21">
        <f t="shared" si="1"/>
        <v>0</v>
      </c>
      <c r="J9" s="21">
        <f t="shared" si="1"/>
        <v>0</v>
      </c>
      <c r="K9" s="21">
        <f t="shared" si="1"/>
        <v>0.9375889890840057</v>
      </c>
      <c r="L9" s="20">
        <f t="shared" si="2"/>
        <v>0.9375889890840057</v>
      </c>
    </row>
    <row r="10" spans="1:12" ht="15" customHeight="1">
      <c r="A10" s="2" t="s">
        <v>11</v>
      </c>
      <c r="B10" s="2" t="s">
        <v>12</v>
      </c>
      <c r="C10" s="2"/>
      <c r="D10" s="18">
        <v>14427</v>
      </c>
      <c r="E10" s="18">
        <v>0</v>
      </c>
      <c r="F10" s="18">
        <v>0</v>
      </c>
      <c r="G10" s="18">
        <v>8911</v>
      </c>
      <c r="H10" s="18">
        <f t="shared" si="0"/>
        <v>8911</v>
      </c>
      <c r="I10" s="21">
        <f t="shared" si="1"/>
        <v>0</v>
      </c>
      <c r="J10" s="21">
        <f t="shared" si="1"/>
        <v>0</v>
      </c>
      <c r="K10" s="21">
        <f t="shared" si="1"/>
        <v>0.6176613294517225</v>
      </c>
      <c r="L10" s="20">
        <f t="shared" si="2"/>
        <v>0.6176613294517225</v>
      </c>
    </row>
    <row r="11" spans="1:12" ht="15" customHeight="1">
      <c r="A11" s="2" t="s">
        <v>13</v>
      </c>
      <c r="B11" s="2" t="s">
        <v>14</v>
      </c>
      <c r="C11" s="2"/>
      <c r="D11" s="18">
        <v>5884</v>
      </c>
      <c r="E11" s="18">
        <v>0</v>
      </c>
      <c r="F11" s="18">
        <v>0</v>
      </c>
      <c r="G11" s="18">
        <v>5061</v>
      </c>
      <c r="H11" s="18">
        <f t="shared" si="0"/>
        <v>5061</v>
      </c>
      <c r="I11" s="21">
        <f t="shared" si="1"/>
        <v>0</v>
      </c>
      <c r="J11" s="21">
        <f t="shared" si="1"/>
        <v>0</v>
      </c>
      <c r="K11" s="21">
        <f t="shared" si="1"/>
        <v>0.8601291638341264</v>
      </c>
      <c r="L11" s="20">
        <f t="shared" si="2"/>
        <v>0.8601291638341264</v>
      </c>
    </row>
    <row r="12" spans="1:12" ht="15" customHeight="1">
      <c r="A12" s="2" t="s">
        <v>15</v>
      </c>
      <c r="B12" s="2" t="s">
        <v>16</v>
      </c>
      <c r="C12" s="2"/>
      <c r="D12" s="18">
        <v>1797</v>
      </c>
      <c r="E12" s="18">
        <v>0</v>
      </c>
      <c r="F12" s="18">
        <v>0</v>
      </c>
      <c r="G12" s="18">
        <v>1682</v>
      </c>
      <c r="H12" s="18">
        <f t="shared" si="0"/>
        <v>1682</v>
      </c>
      <c r="I12" s="21">
        <f t="shared" si="1"/>
        <v>0</v>
      </c>
      <c r="J12" s="21">
        <f t="shared" si="1"/>
        <v>0</v>
      </c>
      <c r="K12" s="21">
        <f t="shared" si="1"/>
        <v>0.9360044518642181</v>
      </c>
      <c r="L12" s="20">
        <f t="shared" si="2"/>
        <v>0.9360044518642181</v>
      </c>
    </row>
    <row r="13" spans="1:12" ht="15" customHeight="1">
      <c r="A13" s="2" t="s">
        <v>17</v>
      </c>
      <c r="B13" s="2" t="s">
        <v>18</v>
      </c>
      <c r="C13" s="2"/>
      <c r="D13" s="18">
        <v>1101</v>
      </c>
      <c r="E13" s="18">
        <v>0</v>
      </c>
      <c r="F13" s="18">
        <v>0</v>
      </c>
      <c r="G13" s="18">
        <v>856</v>
      </c>
      <c r="H13" s="18">
        <f t="shared" si="0"/>
        <v>856</v>
      </c>
      <c r="I13" s="21">
        <f t="shared" si="1"/>
        <v>0</v>
      </c>
      <c r="J13" s="21">
        <f t="shared" si="1"/>
        <v>0</v>
      </c>
      <c r="K13" s="21">
        <f t="shared" si="1"/>
        <v>0.7774750227066304</v>
      </c>
      <c r="L13" s="20">
        <f t="shared" si="2"/>
        <v>0.7774750227066304</v>
      </c>
    </row>
    <row r="14" spans="1:12" ht="15" customHeight="1">
      <c r="A14" s="2" t="s">
        <v>19</v>
      </c>
      <c r="B14" s="2" t="s">
        <v>20</v>
      </c>
      <c r="C14" s="2"/>
      <c r="D14" s="18">
        <v>7565</v>
      </c>
      <c r="E14" s="18">
        <v>0</v>
      </c>
      <c r="F14" s="18">
        <v>0</v>
      </c>
      <c r="G14" s="18">
        <v>5782</v>
      </c>
      <c r="H14" s="18">
        <f t="shared" si="0"/>
        <v>5782</v>
      </c>
      <c r="I14" s="21">
        <f t="shared" si="1"/>
        <v>0</v>
      </c>
      <c r="J14" s="21">
        <f t="shared" si="1"/>
        <v>0</v>
      </c>
      <c r="K14" s="21">
        <f t="shared" si="1"/>
        <v>0.7643093192333114</v>
      </c>
      <c r="L14" s="20">
        <f t="shared" si="2"/>
        <v>0.7643093192333114</v>
      </c>
    </row>
    <row r="15" spans="1:12" ht="15" customHeight="1">
      <c r="A15" s="2" t="s">
        <v>23</v>
      </c>
      <c r="B15" s="2" t="s">
        <v>24</v>
      </c>
      <c r="C15" s="2"/>
      <c r="D15" s="18">
        <v>3084</v>
      </c>
      <c r="E15" s="18">
        <v>0</v>
      </c>
      <c r="F15" s="18">
        <v>0</v>
      </c>
      <c r="G15" s="18">
        <v>2313</v>
      </c>
      <c r="H15" s="18">
        <f t="shared" si="0"/>
        <v>2313</v>
      </c>
      <c r="I15" s="21">
        <f t="shared" si="1"/>
        <v>0</v>
      </c>
      <c r="J15" s="21">
        <f t="shared" si="1"/>
        <v>0</v>
      </c>
      <c r="K15" s="21">
        <f t="shared" si="1"/>
        <v>0.75</v>
      </c>
      <c r="L15" s="20">
        <f t="shared" si="2"/>
        <v>0.75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67991</v>
      </c>
      <c r="E16" s="13">
        <f>SUM(E7:E15)</f>
        <v>0</v>
      </c>
      <c r="F16" s="13">
        <f>SUM(F7:F15)</f>
        <v>0</v>
      </c>
      <c r="G16" s="13">
        <f>SUM(G7:G15)</f>
        <v>55779</v>
      </c>
      <c r="H16" s="13">
        <f>SUM(G16)</f>
        <v>55779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0.8203879925284229</v>
      </c>
      <c r="L16" s="15">
        <f t="shared" si="2"/>
        <v>0.8203879925284229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3644</v>
      </c>
      <c r="E18" s="18">
        <v>2041</v>
      </c>
      <c r="F18" s="18">
        <v>0</v>
      </c>
      <c r="G18" s="18">
        <v>1023</v>
      </c>
      <c r="H18" s="18">
        <f aca="true" t="shared" si="3" ref="H18:H24">SUM(E18:G18)</f>
        <v>3064</v>
      </c>
      <c r="I18" s="21">
        <f aca="true" t="shared" si="4" ref="I18:K25">IF($D18&gt;0,E18/$D18,0)</f>
        <v>0.5600987925356751</v>
      </c>
      <c r="J18" s="21">
        <f t="shared" si="4"/>
        <v>0</v>
      </c>
      <c r="K18" s="21">
        <f t="shared" si="4"/>
        <v>0.28073545554335894</v>
      </c>
      <c r="L18" s="20">
        <f t="shared" si="2"/>
        <v>0.8408342480790341</v>
      </c>
    </row>
    <row r="19" spans="1:12" ht="15" customHeight="1">
      <c r="A19" s="2" t="s">
        <v>25</v>
      </c>
      <c r="B19" s="2" t="s">
        <v>26</v>
      </c>
      <c r="C19" s="2"/>
      <c r="D19" s="18">
        <v>31954</v>
      </c>
      <c r="E19" s="18">
        <v>12488</v>
      </c>
      <c r="F19" s="18">
        <v>549</v>
      </c>
      <c r="G19" s="18">
        <v>10059</v>
      </c>
      <c r="H19" s="18">
        <f t="shared" si="3"/>
        <v>23096</v>
      </c>
      <c r="I19" s="21">
        <f t="shared" si="4"/>
        <v>0.39081179195092947</v>
      </c>
      <c r="J19" s="21">
        <f t="shared" si="4"/>
        <v>0.017180947612192528</v>
      </c>
      <c r="K19" s="21">
        <f t="shared" si="4"/>
        <v>0.31479626963760404</v>
      </c>
      <c r="L19" s="20">
        <f t="shared" si="2"/>
        <v>0.7227890092007261</v>
      </c>
    </row>
    <row r="20" spans="1:12" ht="15" customHeight="1">
      <c r="A20" s="2" t="s">
        <v>27</v>
      </c>
      <c r="B20" s="2" t="s">
        <v>28</v>
      </c>
      <c r="C20" s="2"/>
      <c r="D20" s="18">
        <v>12250</v>
      </c>
      <c r="E20" s="18">
        <v>4668</v>
      </c>
      <c r="F20" s="18">
        <v>62</v>
      </c>
      <c r="G20" s="18">
        <v>3721</v>
      </c>
      <c r="H20" s="18">
        <f t="shared" si="3"/>
        <v>8451</v>
      </c>
      <c r="I20" s="21">
        <f t="shared" si="4"/>
        <v>0.3810612244897959</v>
      </c>
      <c r="J20" s="21">
        <f t="shared" si="4"/>
        <v>0.005061224489795919</v>
      </c>
      <c r="K20" s="21">
        <f t="shared" si="4"/>
        <v>0.30375510204081635</v>
      </c>
      <c r="L20" s="20">
        <f t="shared" si="2"/>
        <v>0.6898775510204082</v>
      </c>
    </row>
    <row r="21" spans="1:12" ht="15" customHeight="1">
      <c r="A21" s="2" t="s">
        <v>29</v>
      </c>
      <c r="B21" s="2" t="s">
        <v>30</v>
      </c>
      <c r="C21" s="2"/>
      <c r="D21" s="18">
        <v>28</v>
      </c>
      <c r="E21" s="18">
        <v>10</v>
      </c>
      <c r="F21" s="18">
        <v>0</v>
      </c>
      <c r="G21" s="18">
        <v>12</v>
      </c>
      <c r="H21" s="18">
        <f t="shared" si="3"/>
        <v>22</v>
      </c>
      <c r="I21" s="21">
        <f t="shared" si="4"/>
        <v>0.35714285714285715</v>
      </c>
      <c r="J21" s="21">
        <f t="shared" si="4"/>
        <v>0</v>
      </c>
      <c r="K21" s="21">
        <f t="shared" si="4"/>
        <v>0.42857142857142855</v>
      </c>
      <c r="L21" s="20">
        <f t="shared" si="2"/>
        <v>0.7857142857142857</v>
      </c>
    </row>
    <row r="22" spans="1:12" ht="15" customHeight="1">
      <c r="A22" s="2" t="s">
        <v>31</v>
      </c>
      <c r="B22" s="2" t="s">
        <v>32</v>
      </c>
      <c r="C22" s="2"/>
      <c r="D22" s="18">
        <v>98</v>
      </c>
      <c r="E22" s="18">
        <v>29</v>
      </c>
      <c r="F22" s="18">
        <v>0</v>
      </c>
      <c r="G22" s="18">
        <v>34</v>
      </c>
      <c r="H22" s="18">
        <f t="shared" si="3"/>
        <v>63</v>
      </c>
      <c r="I22" s="21">
        <f t="shared" si="4"/>
        <v>0.29591836734693877</v>
      </c>
      <c r="J22" s="21">
        <f t="shared" si="4"/>
        <v>0</v>
      </c>
      <c r="K22" s="21">
        <f t="shared" si="4"/>
        <v>0.3469387755102041</v>
      </c>
      <c r="L22" s="20">
        <f t="shared" si="2"/>
        <v>0.6428571428571428</v>
      </c>
    </row>
    <row r="23" spans="1:12" ht="15" customHeight="1">
      <c r="A23" s="2" t="s">
        <v>33</v>
      </c>
      <c r="B23" s="2" t="s">
        <v>34</v>
      </c>
      <c r="C23" s="2"/>
      <c r="D23" s="18">
        <v>416</v>
      </c>
      <c r="E23" s="18">
        <v>37</v>
      </c>
      <c r="F23" s="18">
        <v>0</v>
      </c>
      <c r="G23" s="18">
        <v>218</v>
      </c>
      <c r="H23" s="18">
        <f t="shared" si="3"/>
        <v>255</v>
      </c>
      <c r="I23" s="21">
        <f t="shared" si="4"/>
        <v>0.0889423076923077</v>
      </c>
      <c r="J23" s="21">
        <f t="shared" si="4"/>
        <v>0</v>
      </c>
      <c r="K23" s="21">
        <f t="shared" si="4"/>
        <v>0.5240384615384616</v>
      </c>
      <c r="L23" s="20">
        <f t="shared" si="2"/>
        <v>0.6129807692307693</v>
      </c>
    </row>
    <row r="24" spans="1:12" ht="15" customHeight="1">
      <c r="A24" s="2" t="s">
        <v>35</v>
      </c>
      <c r="B24" s="2" t="s">
        <v>36</v>
      </c>
      <c r="C24" s="2"/>
      <c r="D24" s="18">
        <v>13660</v>
      </c>
      <c r="E24" s="18">
        <v>6484</v>
      </c>
      <c r="F24" s="18">
        <v>733</v>
      </c>
      <c r="G24" s="18">
        <v>3561</v>
      </c>
      <c r="H24" s="18">
        <f t="shared" si="3"/>
        <v>10778</v>
      </c>
      <c r="I24" s="21">
        <f t="shared" si="4"/>
        <v>0.4746705710102489</v>
      </c>
      <c r="J24" s="21">
        <f t="shared" si="4"/>
        <v>0.05366032210834554</v>
      </c>
      <c r="K24" s="21">
        <f t="shared" si="4"/>
        <v>0.26068814055636896</v>
      </c>
      <c r="L24" s="20">
        <f t="shared" si="2"/>
        <v>0.7890190336749634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62050</v>
      </c>
      <c r="E25" s="22">
        <f>SUM(E18:E24)</f>
        <v>25757</v>
      </c>
      <c r="F25" s="22">
        <f>SUM(F18:F24)</f>
        <v>1344</v>
      </c>
      <c r="G25" s="22">
        <f>SUM(G18:G24)</f>
        <v>18628</v>
      </c>
      <c r="H25" s="22">
        <f>SUM(E25:G25)</f>
        <v>45729</v>
      </c>
      <c r="I25" s="23">
        <f>IF($D25&gt;0,E25/$D25,0)</f>
        <v>0.41510072522159547</v>
      </c>
      <c r="J25" s="23">
        <f t="shared" si="4"/>
        <v>0.021659951651893633</v>
      </c>
      <c r="K25" s="23">
        <f t="shared" si="4"/>
        <v>0.3002095084609186</v>
      </c>
      <c r="L25" s="23">
        <f>IF(G25&gt;0,H25/$D25,0)</f>
        <v>0.7369701853344077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12351</v>
      </c>
      <c r="E27" s="9">
        <v>1551</v>
      </c>
      <c r="F27" s="9">
        <v>3769</v>
      </c>
      <c r="G27" s="9">
        <v>1378</v>
      </c>
      <c r="H27" s="18">
        <f>SUM(E27:G27)</f>
        <v>6698</v>
      </c>
      <c r="I27" s="25">
        <f>IF($D27&gt;0,E27/$D27,0)</f>
        <v>0.12557687636628614</v>
      </c>
      <c r="J27" s="25">
        <f>IF($D27&gt;0,F27/$D27,0)</f>
        <v>0.30515747712735813</v>
      </c>
      <c r="K27" s="25">
        <f>IF($D27&gt;0,G27/$D27,0)</f>
        <v>0.11156991336733868</v>
      </c>
      <c r="L27" s="25">
        <f>IF($D27&gt;0,H27/$D27,0)</f>
        <v>0.5423042668609829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142392</v>
      </c>
      <c r="E29" s="11">
        <f>E16+E25+E27</f>
        <v>27308</v>
      </c>
      <c r="F29" s="11">
        <f>F16+F25+F27</f>
        <v>5113</v>
      </c>
      <c r="G29" s="11">
        <f>G16+G25+G27</f>
        <v>75785</v>
      </c>
      <c r="H29" s="11">
        <f>SUM(E29:G29)</f>
        <v>108206</v>
      </c>
      <c r="I29" s="26">
        <f>IF($D29&gt;0,E29/$D29,0)</f>
        <v>0.19178043710320805</v>
      </c>
      <c r="J29" s="26">
        <f>IF($D29&gt;0,F29/$D29,0)</f>
        <v>0.035907916175066015</v>
      </c>
      <c r="K29" s="26">
        <f>IF($D29&gt;0,G29/$D29,0)</f>
        <v>0.5322279341536041</v>
      </c>
      <c r="L29" s="26">
        <f>IF($D29&gt;0,H29/$D29,0)</f>
        <v>0.7599162874318782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July "&amp;yr</f>
        <v>Document Source Statistics July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13</v>
      </c>
      <c r="E7" s="18">
        <v>0</v>
      </c>
      <c r="F7" s="18">
        <v>0</v>
      </c>
      <c r="G7" s="18">
        <v>9</v>
      </c>
      <c r="H7" s="18">
        <f>SUM(E7:G7)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0.6923076923076923</v>
      </c>
      <c r="L7" s="20">
        <f>SUM(I7:K7)</f>
        <v>0.6923076923076923</v>
      </c>
    </row>
    <row r="8" spans="1:12" ht="15" customHeight="1">
      <c r="A8" s="2" t="s">
        <v>7</v>
      </c>
      <c r="B8" s="2" t="s">
        <v>8</v>
      </c>
      <c r="C8" s="2"/>
      <c r="D8" s="18">
        <v>23382</v>
      </c>
      <c r="E8" s="18">
        <v>0</v>
      </c>
      <c r="F8" s="18">
        <v>0</v>
      </c>
      <c r="G8" s="18">
        <v>21700</v>
      </c>
      <c r="H8" s="18">
        <f aca="true" t="shared" si="0" ref="H8:H15">SUM(E8:G8)</f>
        <v>21700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0.9280643229834916</v>
      </c>
      <c r="L8" s="20">
        <f aca="true" t="shared" si="2" ref="L8:L24">SUM(I8:K8)</f>
        <v>0.9280643229834916</v>
      </c>
    </row>
    <row r="9" spans="1:12" ht="15" customHeight="1">
      <c r="A9" s="2" t="s">
        <v>9</v>
      </c>
      <c r="B9" s="2" t="s">
        <v>10</v>
      </c>
      <c r="C9" s="2"/>
      <c r="D9" s="18">
        <v>6717</v>
      </c>
      <c r="E9" s="18">
        <v>0</v>
      </c>
      <c r="F9" s="18">
        <v>0</v>
      </c>
      <c r="G9" s="18">
        <v>6186</v>
      </c>
      <c r="H9" s="18">
        <f t="shared" si="0"/>
        <v>6186</v>
      </c>
      <c r="I9" s="21">
        <f t="shared" si="1"/>
        <v>0</v>
      </c>
      <c r="J9" s="21">
        <f t="shared" si="1"/>
        <v>0</v>
      </c>
      <c r="K9" s="21">
        <f t="shared" si="1"/>
        <v>0.9209468512728897</v>
      </c>
      <c r="L9" s="20">
        <f t="shared" si="2"/>
        <v>0.9209468512728897</v>
      </c>
    </row>
    <row r="10" spans="1:12" ht="15" customHeight="1">
      <c r="A10" s="2" t="s">
        <v>11</v>
      </c>
      <c r="B10" s="2" t="s">
        <v>12</v>
      </c>
      <c r="C10" s="2"/>
      <c r="D10" s="18">
        <v>13211</v>
      </c>
      <c r="E10" s="18">
        <v>0</v>
      </c>
      <c r="F10" s="18">
        <v>0</v>
      </c>
      <c r="G10" s="18">
        <v>8515</v>
      </c>
      <c r="H10" s="18">
        <f t="shared" si="0"/>
        <v>8515</v>
      </c>
      <c r="I10" s="21">
        <f t="shared" si="1"/>
        <v>0</v>
      </c>
      <c r="J10" s="21">
        <f t="shared" si="1"/>
        <v>0</v>
      </c>
      <c r="K10" s="21">
        <f t="shared" si="1"/>
        <v>0.6445386420407236</v>
      </c>
      <c r="L10" s="20">
        <f t="shared" si="2"/>
        <v>0.6445386420407236</v>
      </c>
    </row>
    <row r="11" spans="1:12" ht="15" customHeight="1">
      <c r="A11" s="2" t="s">
        <v>13</v>
      </c>
      <c r="B11" s="2" t="s">
        <v>14</v>
      </c>
      <c r="C11" s="2"/>
      <c r="D11" s="18">
        <v>5445</v>
      </c>
      <c r="E11" s="18">
        <v>0</v>
      </c>
      <c r="F11" s="18">
        <v>0</v>
      </c>
      <c r="G11" s="18">
        <v>4600</v>
      </c>
      <c r="H11" s="18">
        <f t="shared" si="0"/>
        <v>4600</v>
      </c>
      <c r="I11" s="21">
        <f t="shared" si="1"/>
        <v>0</v>
      </c>
      <c r="J11" s="21">
        <f t="shared" si="1"/>
        <v>0</v>
      </c>
      <c r="K11" s="21">
        <f t="shared" si="1"/>
        <v>0.8448117539026629</v>
      </c>
      <c r="L11" s="20">
        <f t="shared" si="2"/>
        <v>0.8448117539026629</v>
      </c>
    </row>
    <row r="12" spans="1:12" ht="15" customHeight="1">
      <c r="A12" s="2" t="s">
        <v>15</v>
      </c>
      <c r="B12" s="2" t="s">
        <v>16</v>
      </c>
      <c r="C12" s="2"/>
      <c r="D12" s="18">
        <v>1441</v>
      </c>
      <c r="E12" s="18">
        <v>0</v>
      </c>
      <c r="F12" s="18">
        <v>0</v>
      </c>
      <c r="G12" s="18">
        <v>1325</v>
      </c>
      <c r="H12" s="18">
        <f t="shared" si="0"/>
        <v>1325</v>
      </c>
      <c r="I12" s="21">
        <f t="shared" si="1"/>
        <v>0</v>
      </c>
      <c r="J12" s="21">
        <f t="shared" si="1"/>
        <v>0</v>
      </c>
      <c r="K12" s="21">
        <f t="shared" si="1"/>
        <v>0.919500346981263</v>
      </c>
      <c r="L12" s="20">
        <f t="shared" si="2"/>
        <v>0.919500346981263</v>
      </c>
    </row>
    <row r="13" spans="1:12" ht="15" customHeight="1">
      <c r="A13" s="2" t="s">
        <v>17</v>
      </c>
      <c r="B13" s="2" t="s">
        <v>18</v>
      </c>
      <c r="C13" s="2"/>
      <c r="D13" s="18">
        <v>885</v>
      </c>
      <c r="E13" s="18">
        <v>0</v>
      </c>
      <c r="F13" s="18">
        <v>0</v>
      </c>
      <c r="G13" s="18">
        <v>728</v>
      </c>
      <c r="H13" s="18">
        <f t="shared" si="0"/>
        <v>728</v>
      </c>
      <c r="I13" s="21">
        <f t="shared" si="1"/>
        <v>0</v>
      </c>
      <c r="J13" s="21">
        <f t="shared" si="1"/>
        <v>0</v>
      </c>
      <c r="K13" s="21">
        <f t="shared" si="1"/>
        <v>0.8225988700564971</v>
      </c>
      <c r="L13" s="20">
        <f t="shared" si="2"/>
        <v>0.8225988700564971</v>
      </c>
    </row>
    <row r="14" spans="1:12" ht="15" customHeight="1">
      <c r="A14" s="2" t="s">
        <v>19</v>
      </c>
      <c r="B14" s="2" t="s">
        <v>20</v>
      </c>
      <c r="C14" s="2"/>
      <c r="D14" s="18">
        <v>6810</v>
      </c>
      <c r="E14" s="18">
        <v>0</v>
      </c>
      <c r="F14" s="18">
        <v>0</v>
      </c>
      <c r="G14" s="18">
        <v>5092</v>
      </c>
      <c r="H14" s="18">
        <f t="shared" si="0"/>
        <v>5092</v>
      </c>
      <c r="I14" s="21">
        <f t="shared" si="1"/>
        <v>0</v>
      </c>
      <c r="J14" s="21">
        <f t="shared" si="1"/>
        <v>0</v>
      </c>
      <c r="K14" s="21">
        <f t="shared" si="1"/>
        <v>0.7477239353891336</v>
      </c>
      <c r="L14" s="20">
        <f t="shared" si="2"/>
        <v>0.7477239353891336</v>
      </c>
    </row>
    <row r="15" spans="1:12" ht="15" customHeight="1">
      <c r="A15" s="2" t="s">
        <v>23</v>
      </c>
      <c r="B15" s="2" t="s">
        <v>24</v>
      </c>
      <c r="C15" s="2"/>
      <c r="D15" s="18">
        <v>2746</v>
      </c>
      <c r="E15" s="18">
        <v>0</v>
      </c>
      <c r="F15" s="18">
        <v>0</v>
      </c>
      <c r="G15" s="18">
        <v>2165</v>
      </c>
      <c r="H15" s="18">
        <f t="shared" si="0"/>
        <v>2165</v>
      </c>
      <c r="I15" s="21">
        <f t="shared" si="1"/>
        <v>0</v>
      </c>
      <c r="J15" s="21">
        <f t="shared" si="1"/>
        <v>0</v>
      </c>
      <c r="K15" s="21">
        <f t="shared" si="1"/>
        <v>0.7884195193008011</v>
      </c>
      <c r="L15" s="20">
        <f t="shared" si="2"/>
        <v>0.7884195193008011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60650</v>
      </c>
      <c r="E16" s="13">
        <f>SUM(E7:E15)</f>
        <v>0</v>
      </c>
      <c r="F16" s="13">
        <f>SUM(F7:F15)</f>
        <v>0</v>
      </c>
      <c r="G16" s="13">
        <f>SUM(G7:G15)</f>
        <v>50320</v>
      </c>
      <c r="H16" s="13">
        <f>SUM(G16)</f>
        <v>50320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0.8296784830997527</v>
      </c>
      <c r="L16" s="15">
        <f t="shared" si="2"/>
        <v>0.8296784830997527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3196</v>
      </c>
      <c r="E18" s="18">
        <v>1845</v>
      </c>
      <c r="F18" s="18">
        <v>11</v>
      </c>
      <c r="G18" s="18">
        <v>832</v>
      </c>
      <c r="H18" s="18">
        <f aca="true" t="shared" si="3" ref="H18:H24">SUM(E18:G18)</f>
        <v>2688</v>
      </c>
      <c r="I18" s="21">
        <f aca="true" t="shared" si="4" ref="I18:K25">IF($D18&gt;0,E18/$D18,0)</f>
        <v>0.5772841051314143</v>
      </c>
      <c r="J18" s="21">
        <f t="shared" si="4"/>
        <v>0.00344180225281602</v>
      </c>
      <c r="K18" s="21">
        <f t="shared" si="4"/>
        <v>0.26032540675844806</v>
      </c>
      <c r="L18" s="20">
        <f t="shared" si="2"/>
        <v>0.8410513141426783</v>
      </c>
    </row>
    <row r="19" spans="1:12" ht="15" customHeight="1">
      <c r="A19" s="2" t="s">
        <v>25</v>
      </c>
      <c r="B19" s="2" t="s">
        <v>26</v>
      </c>
      <c r="C19" s="2"/>
      <c r="D19" s="18">
        <v>27031</v>
      </c>
      <c r="E19" s="18">
        <v>8717</v>
      </c>
      <c r="F19" s="18">
        <v>479</v>
      </c>
      <c r="G19" s="18">
        <v>8999</v>
      </c>
      <c r="H19" s="18">
        <f t="shared" si="3"/>
        <v>18195</v>
      </c>
      <c r="I19" s="21">
        <f t="shared" si="4"/>
        <v>0.3224815952055048</v>
      </c>
      <c r="J19" s="21">
        <f t="shared" si="4"/>
        <v>0.017720395101920017</v>
      </c>
      <c r="K19" s="21">
        <f t="shared" si="4"/>
        <v>0.33291406163293996</v>
      </c>
      <c r="L19" s="20">
        <f t="shared" si="2"/>
        <v>0.6731160519403647</v>
      </c>
    </row>
    <row r="20" spans="1:12" ht="15" customHeight="1">
      <c r="A20" s="2" t="s">
        <v>27</v>
      </c>
      <c r="B20" s="2" t="s">
        <v>28</v>
      </c>
      <c r="C20" s="2"/>
      <c r="D20" s="18">
        <v>10096</v>
      </c>
      <c r="E20" s="18">
        <v>3598</v>
      </c>
      <c r="F20" s="18">
        <v>37</v>
      </c>
      <c r="G20" s="18">
        <v>2640</v>
      </c>
      <c r="H20" s="18">
        <f t="shared" si="3"/>
        <v>6275</v>
      </c>
      <c r="I20" s="21">
        <f t="shared" si="4"/>
        <v>0.35637876386687795</v>
      </c>
      <c r="J20" s="21">
        <f t="shared" si="4"/>
        <v>0.0036648177496038034</v>
      </c>
      <c r="K20" s="21">
        <f t="shared" si="4"/>
        <v>0.26148969889064977</v>
      </c>
      <c r="L20" s="20">
        <f t="shared" si="2"/>
        <v>0.6215332805071315</v>
      </c>
    </row>
    <row r="21" spans="1:12" ht="15" customHeight="1">
      <c r="A21" s="2" t="s">
        <v>29</v>
      </c>
      <c r="B21" s="2" t="s">
        <v>30</v>
      </c>
      <c r="C21" s="2"/>
      <c r="D21" s="18">
        <v>24</v>
      </c>
      <c r="E21" s="18">
        <v>2</v>
      </c>
      <c r="F21" s="18">
        <v>0</v>
      </c>
      <c r="G21" s="18">
        <v>7</v>
      </c>
      <c r="H21" s="18">
        <f t="shared" si="3"/>
        <v>9</v>
      </c>
      <c r="I21" s="21">
        <f t="shared" si="4"/>
        <v>0.08333333333333333</v>
      </c>
      <c r="J21" s="21">
        <f t="shared" si="4"/>
        <v>0</v>
      </c>
      <c r="K21" s="21">
        <f t="shared" si="4"/>
        <v>0.2916666666666667</v>
      </c>
      <c r="L21" s="20">
        <f t="shared" si="2"/>
        <v>0.375</v>
      </c>
    </row>
    <row r="22" spans="1:12" ht="15" customHeight="1">
      <c r="A22" s="2" t="s">
        <v>31</v>
      </c>
      <c r="B22" s="2" t="s">
        <v>32</v>
      </c>
      <c r="C22" s="2"/>
      <c r="D22" s="18">
        <v>89</v>
      </c>
      <c r="E22" s="18">
        <v>40</v>
      </c>
      <c r="F22" s="18">
        <v>0</v>
      </c>
      <c r="G22" s="18">
        <v>33</v>
      </c>
      <c r="H22" s="18">
        <f t="shared" si="3"/>
        <v>73</v>
      </c>
      <c r="I22" s="21">
        <f t="shared" si="4"/>
        <v>0.449438202247191</v>
      </c>
      <c r="J22" s="21">
        <f t="shared" si="4"/>
        <v>0</v>
      </c>
      <c r="K22" s="21">
        <f t="shared" si="4"/>
        <v>0.3707865168539326</v>
      </c>
      <c r="L22" s="20">
        <f t="shared" si="2"/>
        <v>0.8202247191011236</v>
      </c>
    </row>
    <row r="23" spans="1:12" ht="15" customHeight="1">
      <c r="A23" s="2" t="s">
        <v>33</v>
      </c>
      <c r="B23" s="2" t="s">
        <v>34</v>
      </c>
      <c r="C23" s="2"/>
      <c r="D23" s="18">
        <v>485</v>
      </c>
      <c r="E23" s="18">
        <v>26</v>
      </c>
      <c r="F23" s="18">
        <v>0</v>
      </c>
      <c r="G23" s="18">
        <v>152</v>
      </c>
      <c r="H23" s="18">
        <f t="shared" si="3"/>
        <v>178</v>
      </c>
      <c r="I23" s="21">
        <f t="shared" si="4"/>
        <v>0.05360824742268041</v>
      </c>
      <c r="J23" s="21">
        <f t="shared" si="4"/>
        <v>0</v>
      </c>
      <c r="K23" s="21">
        <f t="shared" si="4"/>
        <v>0.3134020618556701</v>
      </c>
      <c r="L23" s="20">
        <f t="shared" si="2"/>
        <v>0.3670103092783505</v>
      </c>
    </row>
    <row r="24" spans="1:12" ht="15" customHeight="1">
      <c r="A24" s="2" t="s">
        <v>35</v>
      </c>
      <c r="B24" s="2" t="s">
        <v>36</v>
      </c>
      <c r="C24" s="2"/>
      <c r="D24" s="18">
        <v>10711</v>
      </c>
      <c r="E24" s="18">
        <v>4532</v>
      </c>
      <c r="F24" s="18">
        <v>723</v>
      </c>
      <c r="G24" s="18">
        <v>2471</v>
      </c>
      <c r="H24" s="18">
        <f t="shared" si="3"/>
        <v>7726</v>
      </c>
      <c r="I24" s="21">
        <f t="shared" si="4"/>
        <v>0.4231164223695267</v>
      </c>
      <c r="J24" s="21">
        <f t="shared" si="4"/>
        <v>0.06750070021473252</v>
      </c>
      <c r="K24" s="21">
        <f t="shared" si="4"/>
        <v>0.2306974138735879</v>
      </c>
      <c r="L24" s="20">
        <f t="shared" si="2"/>
        <v>0.721314536457847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51632</v>
      </c>
      <c r="E25" s="22">
        <f>SUM(E18:E24)</f>
        <v>18760</v>
      </c>
      <c r="F25" s="22">
        <f>SUM(F18:F24)</f>
        <v>1250</v>
      </c>
      <c r="G25" s="22">
        <f>SUM(G18:G24)</f>
        <v>15134</v>
      </c>
      <c r="H25" s="22">
        <f>SUM(E25:G25)</f>
        <v>35144</v>
      </c>
      <c r="I25" s="23">
        <f>IF($D25&gt;0,E25/$D25,0)</f>
        <v>0.3633405639913232</v>
      </c>
      <c r="J25" s="23">
        <f t="shared" si="4"/>
        <v>0.024209792376820576</v>
      </c>
      <c r="K25" s="23">
        <f t="shared" si="4"/>
        <v>0.2931127982646421</v>
      </c>
      <c r="L25" s="23">
        <f>IF(G25&gt;0,H25/$D25,0)</f>
        <v>0.6806631546327858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12487</v>
      </c>
      <c r="E27" s="9">
        <v>1357</v>
      </c>
      <c r="F27" s="9">
        <v>4346</v>
      </c>
      <c r="G27" s="9">
        <v>1316</v>
      </c>
      <c r="H27" s="18">
        <f>SUM(E27:G27)</f>
        <v>7019</v>
      </c>
      <c r="I27" s="25">
        <f>IF($D27&gt;0,E27/$D27,0)</f>
        <v>0.10867301994073837</v>
      </c>
      <c r="J27" s="25">
        <f>IF($D27&gt;0,F27/$D27,0)</f>
        <v>0.34804196364218787</v>
      </c>
      <c r="K27" s="25">
        <f>IF($D27&gt;0,G27/$D27,0)</f>
        <v>0.10538960518939697</v>
      </c>
      <c r="L27" s="25">
        <f>IF($D27&gt;0,H27/$D27,0)</f>
        <v>0.5621045887723232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124769</v>
      </c>
      <c r="E29" s="11">
        <f>E16+E25+E27</f>
        <v>20117</v>
      </c>
      <c r="F29" s="11">
        <f>F16+F25+F27</f>
        <v>5596</v>
      </c>
      <c r="G29" s="11">
        <f>G16+G25+G27</f>
        <v>66770</v>
      </c>
      <c r="H29" s="11">
        <f>SUM(E29:G29)</f>
        <v>92483</v>
      </c>
      <c r="I29" s="26">
        <f>IF($D29&gt;0,E29/$D29,0)</f>
        <v>0.16123396035874296</v>
      </c>
      <c r="J29" s="26">
        <f>IF($D29&gt;0,F29/$D29,0)</f>
        <v>0.044850884434434836</v>
      </c>
      <c r="K29" s="26">
        <f>IF($D29&gt;0,G29/$D29,0)</f>
        <v>0.5351489552693377</v>
      </c>
      <c r="L29" s="26">
        <f>IF($D29&gt;0,H29/$D29,0)</f>
        <v>0.7412338000625155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August "&amp;yr</f>
        <v>Document Source Statistics August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20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0.7</v>
      </c>
      <c r="L7" s="20">
        <f>SUM(I7:K7)</f>
        <v>0.7</v>
      </c>
    </row>
    <row r="8" spans="1:12" ht="15" customHeight="1">
      <c r="A8" s="2" t="s">
        <v>7</v>
      </c>
      <c r="B8" s="2" t="s">
        <v>8</v>
      </c>
      <c r="C8" s="2"/>
      <c r="D8" s="18">
        <v>25629</v>
      </c>
      <c r="E8" s="18">
        <v>0</v>
      </c>
      <c r="F8" s="18">
        <v>0</v>
      </c>
      <c r="G8" s="18">
        <v>23481</v>
      </c>
      <c r="H8" s="18">
        <f aca="true" t="shared" si="0" ref="H8:H15">SUM(E8:G8)</f>
        <v>23481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0.916188692496781</v>
      </c>
      <c r="L8" s="20">
        <f aca="true" t="shared" si="2" ref="L8:L24">SUM(I8:K8)</f>
        <v>0.916188692496781</v>
      </c>
    </row>
    <row r="9" spans="1:12" ht="15" customHeight="1">
      <c r="A9" s="2" t="s">
        <v>9</v>
      </c>
      <c r="B9" s="2" t="s">
        <v>10</v>
      </c>
      <c r="C9" s="2"/>
      <c r="D9" s="18">
        <v>7368</v>
      </c>
      <c r="E9" s="18">
        <v>0</v>
      </c>
      <c r="F9" s="18">
        <v>0</v>
      </c>
      <c r="G9" s="18">
        <v>6876</v>
      </c>
      <c r="H9" s="18">
        <f t="shared" si="0"/>
        <v>6876</v>
      </c>
      <c r="I9" s="21">
        <f t="shared" si="1"/>
        <v>0</v>
      </c>
      <c r="J9" s="21">
        <f t="shared" si="1"/>
        <v>0</v>
      </c>
      <c r="K9" s="21">
        <f t="shared" si="1"/>
        <v>0.9332247557003257</v>
      </c>
      <c r="L9" s="20">
        <f t="shared" si="2"/>
        <v>0.9332247557003257</v>
      </c>
    </row>
    <row r="10" spans="1:12" ht="15" customHeight="1">
      <c r="A10" s="2" t="s">
        <v>11</v>
      </c>
      <c r="B10" s="2" t="s">
        <v>12</v>
      </c>
      <c r="C10" s="2"/>
      <c r="D10" s="18">
        <v>14033</v>
      </c>
      <c r="E10" s="18">
        <v>0</v>
      </c>
      <c r="F10" s="18">
        <v>0</v>
      </c>
      <c r="G10" s="18">
        <v>8710</v>
      </c>
      <c r="H10" s="18">
        <f t="shared" si="0"/>
        <v>8710</v>
      </c>
      <c r="I10" s="21">
        <f t="shared" si="1"/>
        <v>0</v>
      </c>
      <c r="J10" s="21">
        <f t="shared" si="1"/>
        <v>0</v>
      </c>
      <c r="K10" s="21">
        <f t="shared" si="1"/>
        <v>0.620679826124136</v>
      </c>
      <c r="L10" s="20">
        <f t="shared" si="2"/>
        <v>0.620679826124136</v>
      </c>
    </row>
    <row r="11" spans="1:12" ht="15" customHeight="1">
      <c r="A11" s="2" t="s">
        <v>13</v>
      </c>
      <c r="B11" s="2" t="s">
        <v>14</v>
      </c>
      <c r="C11" s="2"/>
      <c r="D11" s="18">
        <v>6741</v>
      </c>
      <c r="E11" s="18">
        <v>0</v>
      </c>
      <c r="F11" s="18">
        <v>0</v>
      </c>
      <c r="G11" s="18">
        <v>5797</v>
      </c>
      <c r="H11" s="18">
        <f t="shared" si="0"/>
        <v>5797</v>
      </c>
      <c r="I11" s="21">
        <f t="shared" si="1"/>
        <v>0</v>
      </c>
      <c r="J11" s="21">
        <f t="shared" si="1"/>
        <v>0</v>
      </c>
      <c r="K11" s="21">
        <f t="shared" si="1"/>
        <v>0.859961430054888</v>
      </c>
      <c r="L11" s="20">
        <f t="shared" si="2"/>
        <v>0.859961430054888</v>
      </c>
    </row>
    <row r="12" spans="1:12" ht="15" customHeight="1">
      <c r="A12" s="2" t="s">
        <v>15</v>
      </c>
      <c r="B12" s="2" t="s">
        <v>16</v>
      </c>
      <c r="C12" s="2"/>
      <c r="D12" s="18">
        <v>1751</v>
      </c>
      <c r="E12" s="18">
        <v>0</v>
      </c>
      <c r="F12" s="18">
        <v>0</v>
      </c>
      <c r="G12" s="18">
        <v>1654</v>
      </c>
      <c r="H12" s="18">
        <f t="shared" si="0"/>
        <v>1654</v>
      </c>
      <c r="I12" s="21">
        <f t="shared" si="1"/>
        <v>0</v>
      </c>
      <c r="J12" s="21">
        <f t="shared" si="1"/>
        <v>0</v>
      </c>
      <c r="K12" s="21">
        <f t="shared" si="1"/>
        <v>0.9446030839520274</v>
      </c>
      <c r="L12" s="20">
        <f t="shared" si="2"/>
        <v>0.9446030839520274</v>
      </c>
    </row>
    <row r="13" spans="1:12" ht="15" customHeight="1">
      <c r="A13" s="2" t="s">
        <v>17</v>
      </c>
      <c r="B13" s="2" t="s">
        <v>18</v>
      </c>
      <c r="C13" s="2"/>
      <c r="D13" s="18">
        <v>913</v>
      </c>
      <c r="E13" s="18">
        <v>0</v>
      </c>
      <c r="F13" s="18">
        <v>0</v>
      </c>
      <c r="G13" s="18">
        <v>705</v>
      </c>
      <c r="H13" s="18">
        <f t="shared" si="0"/>
        <v>705</v>
      </c>
      <c r="I13" s="21">
        <f t="shared" si="1"/>
        <v>0</v>
      </c>
      <c r="J13" s="21">
        <f t="shared" si="1"/>
        <v>0</v>
      </c>
      <c r="K13" s="21">
        <f t="shared" si="1"/>
        <v>0.7721796276013143</v>
      </c>
      <c r="L13" s="20">
        <f t="shared" si="2"/>
        <v>0.7721796276013143</v>
      </c>
    </row>
    <row r="14" spans="1:12" ht="15" customHeight="1">
      <c r="A14" s="2" t="s">
        <v>19</v>
      </c>
      <c r="B14" s="2" t="s">
        <v>20</v>
      </c>
      <c r="C14" s="2"/>
      <c r="D14" s="18">
        <v>7914</v>
      </c>
      <c r="E14" s="18">
        <v>0</v>
      </c>
      <c r="F14" s="18">
        <v>0</v>
      </c>
      <c r="G14" s="18">
        <v>6008</v>
      </c>
      <c r="H14" s="18">
        <f t="shared" si="0"/>
        <v>6008</v>
      </c>
      <c r="I14" s="21">
        <f t="shared" si="1"/>
        <v>0</v>
      </c>
      <c r="J14" s="21">
        <f t="shared" si="1"/>
        <v>0</v>
      </c>
      <c r="K14" s="21">
        <f t="shared" si="1"/>
        <v>0.7591609805408137</v>
      </c>
      <c r="L14" s="20">
        <f t="shared" si="2"/>
        <v>0.7591609805408137</v>
      </c>
    </row>
    <row r="15" spans="1:12" ht="15" customHeight="1">
      <c r="A15" s="2" t="s">
        <v>23</v>
      </c>
      <c r="B15" s="2" t="s">
        <v>24</v>
      </c>
      <c r="C15" s="2"/>
      <c r="D15" s="18">
        <v>3102</v>
      </c>
      <c r="E15" s="18">
        <v>0</v>
      </c>
      <c r="F15" s="18">
        <v>0</v>
      </c>
      <c r="G15" s="18">
        <v>2491</v>
      </c>
      <c r="H15" s="18">
        <f t="shared" si="0"/>
        <v>2491</v>
      </c>
      <c r="I15" s="21">
        <f t="shared" si="1"/>
        <v>0</v>
      </c>
      <c r="J15" s="21">
        <f t="shared" si="1"/>
        <v>0</v>
      </c>
      <c r="K15" s="21">
        <f t="shared" si="1"/>
        <v>0.803030303030303</v>
      </c>
      <c r="L15" s="20">
        <f t="shared" si="2"/>
        <v>0.803030303030303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67471</v>
      </c>
      <c r="E16" s="13">
        <f>SUM(E7:E15)</f>
        <v>0</v>
      </c>
      <c r="F16" s="13">
        <f>SUM(F7:F15)</f>
        <v>0</v>
      </c>
      <c r="G16" s="13">
        <f>SUM(G7:G15)</f>
        <v>55736</v>
      </c>
      <c r="H16" s="13">
        <f>SUM(G16)</f>
        <v>55736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0.8260734241377777</v>
      </c>
      <c r="L16" s="15">
        <f t="shared" si="2"/>
        <v>0.8260734241377777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3307</v>
      </c>
      <c r="E18" s="18">
        <v>1860</v>
      </c>
      <c r="F18" s="18">
        <v>2</v>
      </c>
      <c r="G18" s="18">
        <v>1030</v>
      </c>
      <c r="H18" s="18">
        <f aca="true" t="shared" si="3" ref="H18:H24">SUM(E18:G18)</f>
        <v>2892</v>
      </c>
      <c r="I18" s="21">
        <f aca="true" t="shared" si="4" ref="I18:K25">IF($D18&gt;0,E18/$D18,0)</f>
        <v>0.5624433020864832</v>
      </c>
      <c r="J18" s="21">
        <f t="shared" si="4"/>
        <v>0.0006047777441790142</v>
      </c>
      <c r="K18" s="21">
        <f t="shared" si="4"/>
        <v>0.31146053825219233</v>
      </c>
      <c r="L18" s="20">
        <f t="shared" si="2"/>
        <v>0.8745086180828545</v>
      </c>
    </row>
    <row r="19" spans="1:12" ht="15" customHeight="1">
      <c r="A19" s="2" t="s">
        <v>25</v>
      </c>
      <c r="B19" s="2" t="s">
        <v>26</v>
      </c>
      <c r="C19" s="2"/>
      <c r="D19" s="18">
        <v>33485</v>
      </c>
      <c r="E19" s="18">
        <v>13767</v>
      </c>
      <c r="F19" s="18">
        <v>526</v>
      </c>
      <c r="G19" s="18">
        <v>9944</v>
      </c>
      <c r="H19" s="18">
        <f t="shared" si="3"/>
        <v>24237</v>
      </c>
      <c r="I19" s="21">
        <f t="shared" si="4"/>
        <v>0.4111393161116918</v>
      </c>
      <c r="J19" s="21">
        <f t="shared" si="4"/>
        <v>0.015708526205763775</v>
      </c>
      <c r="K19" s="21">
        <f t="shared" si="4"/>
        <v>0.2969687919964163</v>
      </c>
      <c r="L19" s="20">
        <f t="shared" si="2"/>
        <v>0.7238166343138719</v>
      </c>
    </row>
    <row r="20" spans="1:12" ht="15" customHeight="1">
      <c r="A20" s="2" t="s">
        <v>27</v>
      </c>
      <c r="B20" s="2" t="s">
        <v>28</v>
      </c>
      <c r="C20" s="2"/>
      <c r="D20" s="18">
        <v>11587</v>
      </c>
      <c r="E20" s="18">
        <v>5036</v>
      </c>
      <c r="F20" s="18">
        <v>86</v>
      </c>
      <c r="G20" s="18">
        <v>2683</v>
      </c>
      <c r="H20" s="18">
        <f t="shared" si="3"/>
        <v>7805</v>
      </c>
      <c r="I20" s="21">
        <f t="shared" si="4"/>
        <v>0.434625010787952</v>
      </c>
      <c r="J20" s="21">
        <f t="shared" si="4"/>
        <v>0.007422110986450332</v>
      </c>
      <c r="K20" s="21">
        <f t="shared" si="4"/>
        <v>0.23155260205402606</v>
      </c>
      <c r="L20" s="20">
        <f t="shared" si="2"/>
        <v>0.6735997238284284</v>
      </c>
    </row>
    <row r="21" spans="1:12" ht="15" customHeight="1">
      <c r="A21" s="2" t="s">
        <v>29</v>
      </c>
      <c r="B21" s="2" t="s">
        <v>30</v>
      </c>
      <c r="C21" s="2"/>
      <c r="D21" s="18">
        <v>47</v>
      </c>
      <c r="E21" s="18">
        <v>6</v>
      </c>
      <c r="F21" s="18">
        <v>0</v>
      </c>
      <c r="G21" s="18">
        <v>4</v>
      </c>
      <c r="H21" s="18">
        <f t="shared" si="3"/>
        <v>10</v>
      </c>
      <c r="I21" s="21">
        <f t="shared" si="4"/>
        <v>0.1276595744680851</v>
      </c>
      <c r="J21" s="21">
        <f t="shared" si="4"/>
        <v>0</v>
      </c>
      <c r="K21" s="21">
        <f t="shared" si="4"/>
        <v>0.0851063829787234</v>
      </c>
      <c r="L21" s="20">
        <f t="shared" si="2"/>
        <v>0.21276595744680848</v>
      </c>
    </row>
    <row r="22" spans="1:12" ht="15" customHeight="1">
      <c r="A22" s="2" t="s">
        <v>31</v>
      </c>
      <c r="B22" s="2" t="s">
        <v>32</v>
      </c>
      <c r="C22" s="2"/>
      <c r="D22" s="18">
        <v>118</v>
      </c>
      <c r="E22" s="18">
        <v>40</v>
      </c>
      <c r="F22" s="18">
        <v>0</v>
      </c>
      <c r="G22" s="18">
        <v>28</v>
      </c>
      <c r="H22" s="18">
        <f t="shared" si="3"/>
        <v>68</v>
      </c>
      <c r="I22" s="21">
        <f t="shared" si="4"/>
        <v>0.3389830508474576</v>
      </c>
      <c r="J22" s="21">
        <f t="shared" si="4"/>
        <v>0</v>
      </c>
      <c r="K22" s="21">
        <f t="shared" si="4"/>
        <v>0.23728813559322035</v>
      </c>
      <c r="L22" s="20">
        <f t="shared" si="2"/>
        <v>0.576271186440678</v>
      </c>
    </row>
    <row r="23" spans="1:12" ht="15" customHeight="1">
      <c r="A23" s="2" t="s">
        <v>33</v>
      </c>
      <c r="B23" s="2" t="s">
        <v>34</v>
      </c>
      <c r="C23" s="2"/>
      <c r="D23" s="18">
        <v>445</v>
      </c>
      <c r="E23" s="18">
        <v>52</v>
      </c>
      <c r="F23" s="18">
        <v>0</v>
      </c>
      <c r="G23" s="18">
        <v>186</v>
      </c>
      <c r="H23" s="18">
        <f t="shared" si="3"/>
        <v>238</v>
      </c>
      <c r="I23" s="21">
        <f t="shared" si="4"/>
        <v>0.11685393258426967</v>
      </c>
      <c r="J23" s="21">
        <f t="shared" si="4"/>
        <v>0</v>
      </c>
      <c r="K23" s="21">
        <f t="shared" si="4"/>
        <v>0.41797752808988764</v>
      </c>
      <c r="L23" s="20">
        <f t="shared" si="2"/>
        <v>0.5348314606741573</v>
      </c>
    </row>
    <row r="24" spans="1:12" ht="15" customHeight="1">
      <c r="A24" s="2" t="s">
        <v>35</v>
      </c>
      <c r="B24" s="2" t="s">
        <v>36</v>
      </c>
      <c r="C24" s="2"/>
      <c r="D24" s="18">
        <v>12106</v>
      </c>
      <c r="E24" s="18">
        <v>6027</v>
      </c>
      <c r="F24" s="18">
        <v>714</v>
      </c>
      <c r="G24" s="18">
        <v>2560</v>
      </c>
      <c r="H24" s="18">
        <f t="shared" si="3"/>
        <v>9301</v>
      </c>
      <c r="I24" s="21">
        <f t="shared" si="4"/>
        <v>0.4978523046423261</v>
      </c>
      <c r="J24" s="21">
        <f t="shared" si="4"/>
        <v>0.058979018668428876</v>
      </c>
      <c r="K24" s="21">
        <f t="shared" si="4"/>
        <v>0.21146538906327442</v>
      </c>
      <c r="L24" s="20">
        <f t="shared" si="2"/>
        <v>0.7682967123740294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61095</v>
      </c>
      <c r="E25" s="22">
        <f>SUM(E18:E24)</f>
        <v>26788</v>
      </c>
      <c r="F25" s="22">
        <f>SUM(F18:F24)</f>
        <v>1328</v>
      </c>
      <c r="G25" s="22">
        <f>SUM(G18:G24)</f>
        <v>16435</v>
      </c>
      <c r="H25" s="22">
        <f>SUM(E25:G25)</f>
        <v>44551</v>
      </c>
      <c r="I25" s="23">
        <f>IF($D25&gt;0,E25/$D25,0)</f>
        <v>0.438464686144529</v>
      </c>
      <c r="J25" s="23">
        <f t="shared" si="4"/>
        <v>0.021736639659546607</v>
      </c>
      <c r="K25" s="23">
        <f t="shared" si="4"/>
        <v>0.26900728373844013</v>
      </c>
      <c r="L25" s="23">
        <f>IF(G25&gt;0,H25/$D25,0)</f>
        <v>0.7292086095425158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13861</v>
      </c>
      <c r="E27" s="9">
        <v>1712</v>
      </c>
      <c r="F27" s="9">
        <v>4734</v>
      </c>
      <c r="G27" s="9">
        <v>1319</v>
      </c>
      <c r="H27" s="18">
        <f>SUM(E27:G27)</f>
        <v>7765</v>
      </c>
      <c r="I27" s="25">
        <f>IF($D27&gt;0,E27/$D27,0)</f>
        <v>0.12351201212033763</v>
      </c>
      <c r="J27" s="25">
        <f>IF($D27&gt;0,F27/$D27,0)</f>
        <v>0.34153379987013927</v>
      </c>
      <c r="K27" s="25">
        <f>IF($D27&gt;0,G27/$D27,0)</f>
        <v>0.09515907943149846</v>
      </c>
      <c r="L27" s="25">
        <f>IF($D27&gt;0,H27/$D27,0)</f>
        <v>0.5602048914219754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142427</v>
      </c>
      <c r="E29" s="11">
        <f>E16+E25+E27</f>
        <v>28500</v>
      </c>
      <c r="F29" s="11">
        <f>F16+F25+F27</f>
        <v>6062</v>
      </c>
      <c r="G29" s="11">
        <f>G16+G25+G27</f>
        <v>73490</v>
      </c>
      <c r="H29" s="11">
        <f>SUM(E29:G29)</f>
        <v>108052</v>
      </c>
      <c r="I29" s="26">
        <f>IF($D29&gt;0,E29/$D29,0)</f>
        <v>0.20010250865355586</v>
      </c>
      <c r="J29" s="26">
        <f>IF($D29&gt;0,F29/$D29,0)</f>
        <v>0.042562154647644054</v>
      </c>
      <c r="K29" s="26">
        <f>IF($D29&gt;0,G29/$D29,0)</f>
        <v>0.5159836266999936</v>
      </c>
      <c r="L29" s="26">
        <f>IF($D29&gt;0,H29/$D29,0)</f>
        <v>0.7586482900011936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September "&amp;yr</f>
        <v>Document Source Statistics September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31</v>
      </c>
      <c r="E7" s="18">
        <v>0</v>
      </c>
      <c r="F7" s="18">
        <v>0</v>
      </c>
      <c r="G7" s="18">
        <v>28</v>
      </c>
      <c r="H7" s="18">
        <f>SUM(E7:G7)</f>
        <v>28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0.9032258064516129</v>
      </c>
      <c r="L7" s="20">
        <f aca="true" t="shared" si="3" ref="L7:L16">SUM(I7:K7)</f>
        <v>0.9032258064516129</v>
      </c>
    </row>
    <row r="8" spans="1:12" ht="15" customHeight="1">
      <c r="A8" s="2" t="s">
        <v>7</v>
      </c>
      <c r="B8" s="2" t="s">
        <v>8</v>
      </c>
      <c r="C8" s="2"/>
      <c r="D8" s="18">
        <v>21221</v>
      </c>
      <c r="E8" s="18">
        <v>0</v>
      </c>
      <c r="F8" s="18">
        <v>0</v>
      </c>
      <c r="G8" s="18">
        <v>19578</v>
      </c>
      <c r="H8" s="18">
        <f aca="true" t="shared" si="4" ref="H8:H15">SUM(E8:G8)</f>
        <v>19578</v>
      </c>
      <c r="I8" s="21">
        <f t="shared" si="0"/>
        <v>0</v>
      </c>
      <c r="J8" s="21">
        <f t="shared" si="1"/>
        <v>0</v>
      </c>
      <c r="K8" s="21">
        <f t="shared" si="2"/>
        <v>0.9225766928985439</v>
      </c>
      <c r="L8" s="20">
        <f t="shared" si="3"/>
        <v>0.9225766928985439</v>
      </c>
    </row>
    <row r="9" spans="1:12" ht="15" customHeight="1">
      <c r="A9" s="2" t="s">
        <v>9</v>
      </c>
      <c r="B9" s="2" t="s">
        <v>10</v>
      </c>
      <c r="C9" s="2"/>
      <c r="D9" s="18">
        <v>6657</v>
      </c>
      <c r="E9" s="18">
        <v>0</v>
      </c>
      <c r="F9" s="18">
        <v>0</v>
      </c>
      <c r="G9" s="18">
        <v>6172</v>
      </c>
      <c r="H9" s="18">
        <f t="shared" si="4"/>
        <v>6172</v>
      </c>
      <c r="I9" s="21">
        <f t="shared" si="0"/>
        <v>0</v>
      </c>
      <c r="J9" s="21">
        <f t="shared" si="1"/>
        <v>0</v>
      </c>
      <c r="K9" s="21">
        <f t="shared" si="2"/>
        <v>0.9271443593210155</v>
      </c>
      <c r="L9" s="20">
        <f t="shared" si="3"/>
        <v>0.9271443593210155</v>
      </c>
    </row>
    <row r="10" spans="1:12" ht="15" customHeight="1">
      <c r="A10" s="2" t="s">
        <v>11</v>
      </c>
      <c r="B10" s="2" t="s">
        <v>12</v>
      </c>
      <c r="C10" s="2"/>
      <c r="D10" s="18">
        <v>13057</v>
      </c>
      <c r="E10" s="18">
        <v>0</v>
      </c>
      <c r="F10" s="18">
        <v>0</v>
      </c>
      <c r="G10" s="18">
        <v>7908</v>
      </c>
      <c r="H10" s="18">
        <f t="shared" si="4"/>
        <v>7908</v>
      </c>
      <c r="I10" s="21">
        <f t="shared" si="0"/>
        <v>0</v>
      </c>
      <c r="J10" s="21">
        <f t="shared" si="1"/>
        <v>0</v>
      </c>
      <c r="K10" s="21">
        <f t="shared" si="2"/>
        <v>0.6056521406142299</v>
      </c>
      <c r="L10" s="20">
        <f t="shared" si="3"/>
        <v>0.6056521406142299</v>
      </c>
    </row>
    <row r="11" spans="1:12" ht="15" customHeight="1">
      <c r="A11" s="2" t="s">
        <v>13</v>
      </c>
      <c r="B11" s="2" t="s">
        <v>14</v>
      </c>
      <c r="C11" s="2"/>
      <c r="D11" s="18">
        <v>5433</v>
      </c>
      <c r="E11" s="18">
        <v>0</v>
      </c>
      <c r="F11" s="18">
        <v>0</v>
      </c>
      <c r="G11" s="18">
        <v>4672</v>
      </c>
      <c r="H11" s="18">
        <f t="shared" si="4"/>
        <v>4672</v>
      </c>
      <c r="I11" s="21">
        <f t="shared" si="0"/>
        <v>0</v>
      </c>
      <c r="J11" s="21">
        <f t="shared" si="1"/>
        <v>0</v>
      </c>
      <c r="K11" s="21">
        <f t="shared" si="2"/>
        <v>0.8599300570587153</v>
      </c>
      <c r="L11" s="20">
        <f t="shared" si="3"/>
        <v>0.8599300570587153</v>
      </c>
    </row>
    <row r="12" spans="1:12" ht="15" customHeight="1">
      <c r="A12" s="2" t="s">
        <v>15</v>
      </c>
      <c r="B12" s="2" t="s">
        <v>16</v>
      </c>
      <c r="C12" s="2"/>
      <c r="D12" s="18">
        <v>1699</v>
      </c>
      <c r="E12" s="18">
        <v>0</v>
      </c>
      <c r="F12" s="18">
        <v>0</v>
      </c>
      <c r="G12" s="18">
        <v>1622</v>
      </c>
      <c r="H12" s="18">
        <f t="shared" si="4"/>
        <v>1622</v>
      </c>
      <c r="I12" s="21">
        <f t="shared" si="0"/>
        <v>0</v>
      </c>
      <c r="J12" s="21">
        <f t="shared" si="1"/>
        <v>0</v>
      </c>
      <c r="K12" s="21">
        <f t="shared" si="2"/>
        <v>0.9546792230723955</v>
      </c>
      <c r="L12" s="20">
        <f t="shared" si="3"/>
        <v>0.9546792230723955</v>
      </c>
    </row>
    <row r="13" spans="1:12" ht="15" customHeight="1">
      <c r="A13" s="2" t="s">
        <v>17</v>
      </c>
      <c r="B13" s="2" t="s">
        <v>18</v>
      </c>
      <c r="C13" s="2"/>
      <c r="D13" s="18">
        <v>886</v>
      </c>
      <c r="E13" s="18">
        <v>0</v>
      </c>
      <c r="F13" s="18">
        <v>0</v>
      </c>
      <c r="G13" s="18">
        <v>667</v>
      </c>
      <c r="H13" s="18">
        <f t="shared" si="4"/>
        <v>667</v>
      </c>
      <c r="I13" s="21">
        <f t="shared" si="0"/>
        <v>0</v>
      </c>
      <c r="J13" s="21">
        <f t="shared" si="1"/>
        <v>0</v>
      </c>
      <c r="K13" s="21">
        <f t="shared" si="2"/>
        <v>0.7528216704288939</v>
      </c>
      <c r="L13" s="20">
        <f t="shared" si="3"/>
        <v>0.7528216704288939</v>
      </c>
    </row>
    <row r="14" spans="1:12" ht="15" customHeight="1">
      <c r="A14" s="2" t="s">
        <v>19</v>
      </c>
      <c r="B14" s="2" t="s">
        <v>20</v>
      </c>
      <c r="C14" s="2"/>
      <c r="D14" s="18">
        <v>7229</v>
      </c>
      <c r="E14" s="18">
        <v>0</v>
      </c>
      <c r="F14" s="18">
        <v>0</v>
      </c>
      <c r="G14" s="18">
        <v>5343</v>
      </c>
      <c r="H14" s="18">
        <f t="shared" si="4"/>
        <v>5343</v>
      </c>
      <c r="I14" s="21">
        <f t="shared" si="0"/>
        <v>0</v>
      </c>
      <c r="J14" s="21">
        <f t="shared" si="1"/>
        <v>0</v>
      </c>
      <c r="K14" s="21">
        <f t="shared" si="2"/>
        <v>0.7391063770922672</v>
      </c>
      <c r="L14" s="20">
        <f t="shared" si="3"/>
        <v>0.7391063770922672</v>
      </c>
    </row>
    <row r="15" spans="1:12" ht="15" customHeight="1">
      <c r="A15" s="2" t="s">
        <v>23</v>
      </c>
      <c r="B15" s="2" t="s">
        <v>24</v>
      </c>
      <c r="C15" s="2"/>
      <c r="D15" s="18">
        <v>2783</v>
      </c>
      <c r="E15" s="18">
        <v>0</v>
      </c>
      <c r="F15" s="18">
        <v>0</v>
      </c>
      <c r="G15" s="18">
        <v>2244</v>
      </c>
      <c r="H15" s="18">
        <f t="shared" si="4"/>
        <v>2244</v>
      </c>
      <c r="I15" s="21">
        <f t="shared" si="0"/>
        <v>0</v>
      </c>
      <c r="J15" s="21">
        <f t="shared" si="1"/>
        <v>0</v>
      </c>
      <c r="K15" s="21">
        <f t="shared" si="2"/>
        <v>0.8063241106719368</v>
      </c>
      <c r="L15" s="20">
        <f t="shared" si="3"/>
        <v>0.8063241106719368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58996</v>
      </c>
      <c r="E16" s="13">
        <f>SUM(E7:E15)</f>
        <v>0</v>
      </c>
      <c r="F16" s="13">
        <f>SUM(F7:F15)</f>
        <v>0</v>
      </c>
      <c r="G16" s="13">
        <f>SUM(G7:G15)</f>
        <v>48234</v>
      </c>
      <c r="H16" s="13">
        <f>SUM(G16)</f>
        <v>48234</v>
      </c>
      <c r="I16" s="14">
        <f t="shared" si="0"/>
        <v>0</v>
      </c>
      <c r="J16" s="14">
        <f t="shared" si="1"/>
        <v>0</v>
      </c>
      <c r="K16" s="14">
        <f t="shared" si="2"/>
        <v>0.8175808529391824</v>
      </c>
      <c r="L16" s="15">
        <f t="shared" si="3"/>
        <v>0.8175808529391824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3293</v>
      </c>
      <c r="E18" s="18">
        <v>1836</v>
      </c>
      <c r="F18" s="18">
        <v>1</v>
      </c>
      <c r="G18" s="18">
        <v>1022</v>
      </c>
      <c r="H18" s="18">
        <f aca="true" t="shared" si="5" ref="H18:H24">SUM(E18:G18)</f>
        <v>2859</v>
      </c>
      <c r="I18" s="21">
        <f aca="true" t="shared" si="6" ref="I18:K25">IF($D18&gt;0,E18/$D18,0)</f>
        <v>0.5575463103552991</v>
      </c>
      <c r="J18" s="21">
        <f t="shared" si="6"/>
        <v>0.0003036744609778318</v>
      </c>
      <c r="K18" s="21">
        <f t="shared" si="6"/>
        <v>0.31035529911934406</v>
      </c>
      <c r="L18" s="20">
        <f aca="true" t="shared" si="7" ref="L18:L24">SUM(I18:K18)</f>
        <v>0.8682052839356209</v>
      </c>
    </row>
    <row r="19" spans="1:12" ht="15" customHeight="1">
      <c r="A19" s="2" t="s">
        <v>25</v>
      </c>
      <c r="B19" s="2" t="s">
        <v>26</v>
      </c>
      <c r="C19" s="2"/>
      <c r="D19" s="18">
        <v>28082</v>
      </c>
      <c r="E19" s="18">
        <v>10197</v>
      </c>
      <c r="F19" s="18">
        <v>522</v>
      </c>
      <c r="G19" s="18">
        <v>8483</v>
      </c>
      <c r="H19" s="18">
        <f t="shared" si="5"/>
        <v>19202</v>
      </c>
      <c r="I19" s="21">
        <f t="shared" si="6"/>
        <v>0.36311516273769673</v>
      </c>
      <c r="J19" s="21">
        <f t="shared" si="6"/>
        <v>0.018588419628231607</v>
      </c>
      <c r="K19" s="21">
        <f t="shared" si="6"/>
        <v>0.30207962395840754</v>
      </c>
      <c r="L19" s="20">
        <f t="shared" si="7"/>
        <v>0.6837832063243359</v>
      </c>
    </row>
    <row r="20" spans="1:12" ht="15" customHeight="1">
      <c r="A20" s="2" t="s">
        <v>27</v>
      </c>
      <c r="B20" s="2" t="s">
        <v>28</v>
      </c>
      <c r="C20" s="2"/>
      <c r="D20" s="18">
        <v>10377</v>
      </c>
      <c r="E20" s="18">
        <v>4341</v>
      </c>
      <c r="F20" s="18">
        <v>92</v>
      </c>
      <c r="G20" s="18">
        <v>2480</v>
      </c>
      <c r="H20" s="18">
        <f t="shared" si="5"/>
        <v>6913</v>
      </c>
      <c r="I20" s="21">
        <f t="shared" si="6"/>
        <v>0.41832899681989016</v>
      </c>
      <c r="J20" s="21">
        <f t="shared" si="6"/>
        <v>0.008865760817191867</v>
      </c>
      <c r="K20" s="21">
        <f t="shared" si="6"/>
        <v>0.23899007420256335</v>
      </c>
      <c r="L20" s="20">
        <f t="shared" si="7"/>
        <v>0.6661848318396454</v>
      </c>
    </row>
    <row r="21" spans="1:12" ht="15" customHeight="1">
      <c r="A21" s="2" t="s">
        <v>29</v>
      </c>
      <c r="B21" s="2" t="s">
        <v>30</v>
      </c>
      <c r="C21" s="2"/>
      <c r="D21" s="18">
        <v>53</v>
      </c>
      <c r="E21" s="18">
        <v>15</v>
      </c>
      <c r="F21" s="18">
        <v>0</v>
      </c>
      <c r="G21" s="18">
        <v>15</v>
      </c>
      <c r="H21" s="18">
        <f t="shared" si="5"/>
        <v>30</v>
      </c>
      <c r="I21" s="21">
        <f t="shared" si="6"/>
        <v>0.2830188679245283</v>
      </c>
      <c r="J21" s="21">
        <f t="shared" si="6"/>
        <v>0</v>
      </c>
      <c r="K21" s="21">
        <f t="shared" si="6"/>
        <v>0.2830188679245283</v>
      </c>
      <c r="L21" s="20">
        <f t="shared" si="7"/>
        <v>0.5660377358490566</v>
      </c>
    </row>
    <row r="22" spans="1:12" ht="15" customHeight="1">
      <c r="A22" s="2" t="s">
        <v>31</v>
      </c>
      <c r="B22" s="2" t="s">
        <v>32</v>
      </c>
      <c r="C22" s="2"/>
      <c r="D22" s="18">
        <v>84</v>
      </c>
      <c r="E22" s="18">
        <v>40</v>
      </c>
      <c r="F22" s="18">
        <v>0</v>
      </c>
      <c r="G22" s="18">
        <v>21</v>
      </c>
      <c r="H22" s="18">
        <f t="shared" si="5"/>
        <v>61</v>
      </c>
      <c r="I22" s="21">
        <f t="shared" si="6"/>
        <v>0.47619047619047616</v>
      </c>
      <c r="J22" s="21">
        <f t="shared" si="6"/>
        <v>0</v>
      </c>
      <c r="K22" s="21">
        <f t="shared" si="6"/>
        <v>0.25</v>
      </c>
      <c r="L22" s="20">
        <f t="shared" si="7"/>
        <v>0.7261904761904762</v>
      </c>
    </row>
    <row r="23" spans="1:12" ht="15" customHeight="1">
      <c r="A23" s="2" t="s">
        <v>33</v>
      </c>
      <c r="B23" s="2" t="s">
        <v>34</v>
      </c>
      <c r="C23" s="2"/>
      <c r="D23" s="18">
        <v>421</v>
      </c>
      <c r="E23" s="18">
        <v>57</v>
      </c>
      <c r="F23" s="18">
        <v>0</v>
      </c>
      <c r="G23" s="18">
        <v>214</v>
      </c>
      <c r="H23" s="18">
        <f t="shared" si="5"/>
        <v>271</v>
      </c>
      <c r="I23" s="21">
        <f t="shared" si="6"/>
        <v>0.13539192399049882</v>
      </c>
      <c r="J23" s="21">
        <f t="shared" si="6"/>
        <v>0</v>
      </c>
      <c r="K23" s="21">
        <f t="shared" si="6"/>
        <v>0.5083135391923991</v>
      </c>
      <c r="L23" s="20">
        <f t="shared" si="7"/>
        <v>0.6437054631828979</v>
      </c>
    </row>
    <row r="24" spans="1:12" ht="15" customHeight="1">
      <c r="A24" s="2" t="s">
        <v>35</v>
      </c>
      <c r="B24" s="2" t="s">
        <v>36</v>
      </c>
      <c r="C24" s="2"/>
      <c r="D24" s="18">
        <v>10725</v>
      </c>
      <c r="E24" s="18">
        <v>4828</v>
      </c>
      <c r="F24" s="18">
        <v>639</v>
      </c>
      <c r="G24" s="18">
        <v>2519</v>
      </c>
      <c r="H24" s="18">
        <f t="shared" si="5"/>
        <v>7986</v>
      </c>
      <c r="I24" s="21">
        <f t="shared" si="6"/>
        <v>0.45016317016317015</v>
      </c>
      <c r="J24" s="21">
        <f t="shared" si="6"/>
        <v>0.05958041958041958</v>
      </c>
      <c r="K24" s="21">
        <f t="shared" si="6"/>
        <v>0.23487179487179488</v>
      </c>
      <c r="L24" s="20">
        <f t="shared" si="7"/>
        <v>0.7446153846153846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53035</v>
      </c>
      <c r="E25" s="22">
        <f>SUM(E18:E24)</f>
        <v>21314</v>
      </c>
      <c r="F25" s="22">
        <f>SUM(F18:F24)</f>
        <v>1254</v>
      </c>
      <c r="G25" s="22">
        <f>SUM(G18:G24)</f>
        <v>14754</v>
      </c>
      <c r="H25" s="22">
        <f>SUM(E25:G25)</f>
        <v>37322</v>
      </c>
      <c r="I25" s="23">
        <f t="shared" si="6"/>
        <v>0.40188554728009807</v>
      </c>
      <c r="J25" s="23">
        <f t="shared" si="6"/>
        <v>0.02364476289242953</v>
      </c>
      <c r="K25" s="23">
        <f t="shared" si="6"/>
        <v>0.27819364570566607</v>
      </c>
      <c r="L25" s="23">
        <f>IF(G25&gt;0,H25/$D25,0)</f>
        <v>0.7037239558781937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12483</v>
      </c>
      <c r="E27" s="9">
        <v>1707</v>
      </c>
      <c r="F27" s="9">
        <v>4086</v>
      </c>
      <c r="G27" s="9">
        <v>1211</v>
      </c>
      <c r="H27" s="18">
        <f>SUM(E27:G27)</f>
        <v>7004</v>
      </c>
      <c r="I27" s="25">
        <f>IF($D27&gt;0,E27/$D27,0)</f>
        <v>0.13674597452535447</v>
      </c>
      <c r="J27" s="25">
        <f>IF($D27&gt;0,F27/$D27,0)</f>
        <v>0.32732516222062</v>
      </c>
      <c r="K27" s="25">
        <f>IF($D27&gt;0,G27/$D27,0)</f>
        <v>0.09701193623327725</v>
      </c>
      <c r="L27" s="25">
        <f>IF($D27&gt;0,H27/$D27,0)</f>
        <v>0.5610830729792518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124514</v>
      </c>
      <c r="E29" s="11">
        <f>E16+E25+E27</f>
        <v>23021</v>
      </c>
      <c r="F29" s="11">
        <f>F16+F25+F27</f>
        <v>5340</v>
      </c>
      <c r="G29" s="11">
        <f>G16+G25+G27</f>
        <v>64199</v>
      </c>
      <c r="H29" s="11">
        <f>SUM(E29:G29)</f>
        <v>92560</v>
      </c>
      <c r="I29" s="26">
        <f>IF($D29&gt;0,E29/$D29,0)</f>
        <v>0.1848868400340524</v>
      </c>
      <c r="J29" s="26">
        <f>IF($D29&gt;0,F29/$D29,0)</f>
        <v>0.04288674365934754</v>
      </c>
      <c r="K29" s="26">
        <f>IF($D29&gt;0,G29/$D29,0)</f>
        <v>0.5155966397352908</v>
      </c>
      <c r="L29" s="26">
        <f>IF($D29&gt;0,H29/$D29,0)</f>
        <v>0.7433702234286907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Carol Vail</cp:lastModifiedBy>
  <cp:lastPrinted>2023-01-18T20:46:58Z</cp:lastPrinted>
  <dcterms:created xsi:type="dcterms:W3CDTF">2009-01-14T12:53:02Z</dcterms:created>
  <dcterms:modified xsi:type="dcterms:W3CDTF">2023-12-27T17:59:27Z</dcterms:modified>
  <cp:category/>
  <cp:version/>
  <cp:contentType/>
  <cp:contentStatus/>
</cp:coreProperties>
</file>