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7 STATISTICS\County Court New Cases 2017\"/>
    </mc:Choice>
  </mc:AlternateContent>
  <bookViews>
    <workbookView xWindow="0" yWindow="105" windowWidth="19140" windowHeight="7350" firstSheet="6" activeTab="13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Sheet1" sheetId="14" r:id="rId11"/>
    <sheet name="November" sheetId="11" r:id="rId12"/>
    <sheet name="December" sheetId="12" r:id="rId13"/>
    <sheet name="Summary" sheetId="13" r:id="rId14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K27" i="5" l="1"/>
  <c r="G17" i="4" l="1"/>
  <c r="D27" i="4"/>
  <c r="G27" i="4"/>
  <c r="E13" i="4"/>
  <c r="D17" i="3" l="1"/>
  <c r="L27" i="3"/>
  <c r="G17" i="2" l="1"/>
  <c r="F17" i="2"/>
  <c r="N11" i="12" l="1"/>
  <c r="N11" i="11"/>
  <c r="N11" i="10"/>
  <c r="N11" i="9"/>
  <c r="N11" i="8"/>
  <c r="N11" i="6"/>
  <c r="N11" i="5"/>
  <c r="N11" i="4"/>
  <c r="N11" i="3"/>
  <c r="N11" i="2"/>
  <c r="N11" i="1"/>
  <c r="K26" i="13"/>
  <c r="I26" i="13"/>
  <c r="G26" i="13"/>
  <c r="E26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20" i="13"/>
  <c r="K20" i="13"/>
  <c r="J20" i="13"/>
  <c r="I20" i="13"/>
  <c r="H20" i="13"/>
  <c r="G20" i="13"/>
  <c r="F20" i="13"/>
  <c r="E20" i="13"/>
  <c r="D20" i="13"/>
  <c r="L19" i="13"/>
  <c r="K19" i="13"/>
  <c r="J19" i="13"/>
  <c r="I19" i="13"/>
  <c r="H19" i="13"/>
  <c r="G19" i="13"/>
  <c r="F19" i="13"/>
  <c r="E19" i="13"/>
  <c r="D19" i="13"/>
  <c r="L15" i="13"/>
  <c r="K15" i="13"/>
  <c r="J15" i="13"/>
  <c r="I15" i="13"/>
  <c r="H15" i="13"/>
  <c r="G15" i="13"/>
  <c r="F15" i="13"/>
  <c r="E15" i="13"/>
  <c r="D15" i="13"/>
  <c r="L11" i="13"/>
  <c r="K11" i="13"/>
  <c r="J11" i="13"/>
  <c r="I11" i="13"/>
  <c r="H11" i="13"/>
  <c r="G11" i="13"/>
  <c r="F11" i="13"/>
  <c r="E11" i="13"/>
  <c r="D11" i="13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7" i="12"/>
  <c r="L39" i="12" s="1"/>
  <c r="K27" i="12"/>
  <c r="K39" i="12" s="1"/>
  <c r="J27" i="12"/>
  <c r="J39" i="12" s="1"/>
  <c r="I27" i="12"/>
  <c r="I39" i="12" s="1"/>
  <c r="H27" i="12"/>
  <c r="H39" i="12" s="1"/>
  <c r="G27" i="12"/>
  <c r="G39" i="12" s="1"/>
  <c r="F27" i="12"/>
  <c r="F39" i="12" s="1"/>
  <c r="E27" i="12"/>
  <c r="E39" i="12" s="1"/>
  <c r="D27" i="12"/>
  <c r="D39" i="12" s="1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N27" i="12" s="1"/>
  <c r="N39" i="12" s="1"/>
  <c r="M19" i="12"/>
  <c r="M27" i="12" s="1"/>
  <c r="M39" i="12" s="1"/>
  <c r="L17" i="12"/>
  <c r="L35" i="12" s="1"/>
  <c r="K17" i="12"/>
  <c r="K35" i="12" s="1"/>
  <c r="J17" i="12"/>
  <c r="J35" i="12" s="1"/>
  <c r="I17" i="12"/>
  <c r="I35" i="12" s="1"/>
  <c r="I50" i="12" s="1"/>
  <c r="H17" i="12"/>
  <c r="H35" i="12" s="1"/>
  <c r="G17" i="12"/>
  <c r="G35" i="12" s="1"/>
  <c r="F17" i="12"/>
  <c r="F35" i="12" s="1"/>
  <c r="E17" i="12"/>
  <c r="E35" i="12" s="1"/>
  <c r="E50" i="12" s="1"/>
  <c r="D17" i="12"/>
  <c r="D35" i="12" s="1"/>
  <c r="N16" i="12"/>
  <c r="M16" i="12"/>
  <c r="N15" i="12"/>
  <c r="M15" i="12"/>
  <c r="L13" i="12"/>
  <c r="L31" i="12" s="1"/>
  <c r="K13" i="12"/>
  <c r="J13" i="12"/>
  <c r="J31" i="12" s="1"/>
  <c r="I13" i="12"/>
  <c r="I29" i="12" s="1"/>
  <c r="H13" i="12"/>
  <c r="H31" i="12" s="1"/>
  <c r="G13" i="12"/>
  <c r="F13" i="12"/>
  <c r="F31" i="12" s="1"/>
  <c r="E13" i="12"/>
  <c r="E29" i="12" s="1"/>
  <c r="D13" i="12"/>
  <c r="D31" i="12" s="1"/>
  <c r="N12" i="12"/>
  <c r="M12" i="12"/>
  <c r="M11" i="12"/>
  <c r="N10" i="12"/>
  <c r="M10" i="12"/>
  <c r="M13" i="12" s="1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7" i="11"/>
  <c r="L39" i="11" s="1"/>
  <c r="K27" i="11"/>
  <c r="K39" i="11" s="1"/>
  <c r="J27" i="11"/>
  <c r="J39" i="11" s="1"/>
  <c r="I27" i="11"/>
  <c r="I39" i="11" s="1"/>
  <c r="H27" i="11"/>
  <c r="H39" i="11" s="1"/>
  <c r="G27" i="11"/>
  <c r="G39" i="11" s="1"/>
  <c r="F27" i="11"/>
  <c r="F39" i="11" s="1"/>
  <c r="E27" i="11"/>
  <c r="E39" i="11" s="1"/>
  <c r="D27" i="11"/>
  <c r="D39" i="11" s="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N27" i="11" s="1"/>
  <c r="N39" i="11" s="1"/>
  <c r="M19" i="11"/>
  <c r="M27" i="11" s="1"/>
  <c r="M39" i="11" s="1"/>
  <c r="L17" i="11"/>
  <c r="L35" i="11" s="1"/>
  <c r="K17" i="11"/>
  <c r="K35" i="11" s="1"/>
  <c r="J17" i="11"/>
  <c r="J35" i="11" s="1"/>
  <c r="I17" i="11"/>
  <c r="I35" i="11" s="1"/>
  <c r="H17" i="11"/>
  <c r="H35" i="11" s="1"/>
  <c r="G17" i="11"/>
  <c r="G35" i="11" s="1"/>
  <c r="F17" i="11"/>
  <c r="F35" i="11" s="1"/>
  <c r="E17" i="11"/>
  <c r="E35" i="11" s="1"/>
  <c r="D17" i="11"/>
  <c r="D35" i="11" s="1"/>
  <c r="N16" i="11"/>
  <c r="M16" i="11"/>
  <c r="N15" i="11"/>
  <c r="M15" i="11"/>
  <c r="M17" i="11" s="1"/>
  <c r="M35" i="11" s="1"/>
  <c r="L13" i="11"/>
  <c r="L29" i="11" s="1"/>
  <c r="K13" i="11"/>
  <c r="J13" i="11"/>
  <c r="J31" i="11" s="1"/>
  <c r="I13" i="11"/>
  <c r="I29" i="11" s="1"/>
  <c r="H13" i="11"/>
  <c r="H29" i="11" s="1"/>
  <c r="G13" i="11"/>
  <c r="F13" i="11"/>
  <c r="F31" i="11" s="1"/>
  <c r="E13" i="11"/>
  <c r="E29" i="11" s="1"/>
  <c r="D13" i="11"/>
  <c r="D29" i="11" s="1"/>
  <c r="N12" i="11"/>
  <c r="M12" i="11"/>
  <c r="M11" i="11"/>
  <c r="N10" i="11"/>
  <c r="N13" i="11" s="1"/>
  <c r="M10" i="11"/>
  <c r="L8" i="11"/>
  <c r="K8" i="11"/>
  <c r="J8" i="11"/>
  <c r="I8" i="11"/>
  <c r="H8" i="11"/>
  <c r="G8" i="11"/>
  <c r="F8" i="11"/>
  <c r="E8" i="11"/>
  <c r="D8" i="11"/>
  <c r="N7" i="11"/>
  <c r="N8" i="11" s="1"/>
  <c r="M7" i="11"/>
  <c r="M8" i="11" s="1"/>
  <c r="A2" i="11"/>
  <c r="L27" i="10"/>
  <c r="L39" i="10" s="1"/>
  <c r="K27" i="10"/>
  <c r="K39" i="10" s="1"/>
  <c r="J27" i="10"/>
  <c r="J39" i="10" s="1"/>
  <c r="I27" i="10"/>
  <c r="I39" i="10" s="1"/>
  <c r="H27" i="10"/>
  <c r="H39" i="10" s="1"/>
  <c r="G27" i="10"/>
  <c r="G39" i="10" s="1"/>
  <c r="F27" i="10"/>
  <c r="F39" i="10" s="1"/>
  <c r="E27" i="10"/>
  <c r="E39" i="10" s="1"/>
  <c r="D27" i="10"/>
  <c r="D39" i="10" s="1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L17" i="10"/>
  <c r="L35" i="10" s="1"/>
  <c r="K17" i="10"/>
  <c r="K35" i="10" s="1"/>
  <c r="J17" i="10"/>
  <c r="J35" i="10" s="1"/>
  <c r="I17" i="10"/>
  <c r="I35" i="10" s="1"/>
  <c r="I50" i="10" s="1"/>
  <c r="H17" i="10"/>
  <c r="H35" i="10" s="1"/>
  <c r="G17" i="10"/>
  <c r="G35" i="10" s="1"/>
  <c r="F17" i="10"/>
  <c r="F35" i="10" s="1"/>
  <c r="E17" i="10"/>
  <c r="E35" i="10" s="1"/>
  <c r="E50" i="10" s="1"/>
  <c r="D17" i="10"/>
  <c r="D35" i="10" s="1"/>
  <c r="N16" i="10"/>
  <c r="M16" i="10"/>
  <c r="N15" i="10"/>
  <c r="M15" i="10"/>
  <c r="L13" i="10"/>
  <c r="L31" i="10" s="1"/>
  <c r="K13" i="10"/>
  <c r="J13" i="10"/>
  <c r="J31" i="10" s="1"/>
  <c r="I13" i="10"/>
  <c r="H13" i="10"/>
  <c r="H31" i="10" s="1"/>
  <c r="G13" i="10"/>
  <c r="F13" i="10"/>
  <c r="F31" i="10" s="1"/>
  <c r="E13" i="10"/>
  <c r="D13" i="10"/>
  <c r="D31" i="10" s="1"/>
  <c r="N12" i="10"/>
  <c r="M12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I35" i="9"/>
  <c r="I50" i="9" s="1"/>
  <c r="E35" i="9"/>
  <c r="E50" i="9" s="1"/>
  <c r="L27" i="9"/>
  <c r="L39" i="9" s="1"/>
  <c r="K27" i="9"/>
  <c r="K39" i="9" s="1"/>
  <c r="J27" i="9"/>
  <c r="J39" i="9" s="1"/>
  <c r="I27" i="9"/>
  <c r="I39" i="9" s="1"/>
  <c r="H27" i="9"/>
  <c r="H39" i="9" s="1"/>
  <c r="G27" i="9"/>
  <c r="G39" i="9" s="1"/>
  <c r="F27" i="9"/>
  <c r="F39" i="9" s="1"/>
  <c r="E27" i="9"/>
  <c r="E39" i="9" s="1"/>
  <c r="D27" i="9"/>
  <c r="D39" i="9" s="1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L17" i="9"/>
  <c r="L35" i="9" s="1"/>
  <c r="K17" i="9"/>
  <c r="K35" i="9" s="1"/>
  <c r="J17" i="9"/>
  <c r="J35" i="9" s="1"/>
  <c r="I17" i="9"/>
  <c r="H17" i="9"/>
  <c r="H35" i="9" s="1"/>
  <c r="G17" i="9"/>
  <c r="G35" i="9" s="1"/>
  <c r="F17" i="9"/>
  <c r="F35" i="9" s="1"/>
  <c r="E17" i="9"/>
  <c r="D17" i="9"/>
  <c r="D35" i="9" s="1"/>
  <c r="N16" i="9"/>
  <c r="N17" i="9" s="1"/>
  <c r="N35" i="9" s="1"/>
  <c r="M16" i="9"/>
  <c r="M17" i="9" s="1"/>
  <c r="M35" i="9" s="1"/>
  <c r="N15" i="9"/>
  <c r="L13" i="9"/>
  <c r="L31" i="9" s="1"/>
  <c r="K13" i="9"/>
  <c r="J13" i="9"/>
  <c r="J31" i="9" s="1"/>
  <c r="I13" i="9"/>
  <c r="H13" i="9"/>
  <c r="H31" i="9" s="1"/>
  <c r="G13" i="9"/>
  <c r="F13" i="9"/>
  <c r="F31" i="9" s="1"/>
  <c r="E13" i="9"/>
  <c r="D13" i="9"/>
  <c r="D31" i="9" s="1"/>
  <c r="N12" i="9"/>
  <c r="M12" i="9"/>
  <c r="M11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I35" i="8"/>
  <c r="I50" i="8" s="1"/>
  <c r="L27" i="8"/>
  <c r="L39" i="8" s="1"/>
  <c r="K27" i="8"/>
  <c r="K39" i="8" s="1"/>
  <c r="J27" i="8"/>
  <c r="J39" i="8" s="1"/>
  <c r="I27" i="8"/>
  <c r="I39" i="8" s="1"/>
  <c r="H27" i="8"/>
  <c r="H39" i="8" s="1"/>
  <c r="G27" i="8"/>
  <c r="G39" i="8" s="1"/>
  <c r="F27" i="8"/>
  <c r="F39" i="8" s="1"/>
  <c r="E27" i="8"/>
  <c r="E39" i="8" s="1"/>
  <c r="D27" i="8"/>
  <c r="D39" i="8" s="1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L17" i="8"/>
  <c r="L35" i="8" s="1"/>
  <c r="K17" i="8"/>
  <c r="K35" i="8" s="1"/>
  <c r="J17" i="8"/>
  <c r="J35" i="8" s="1"/>
  <c r="I17" i="8"/>
  <c r="H17" i="8"/>
  <c r="H35" i="8" s="1"/>
  <c r="G17" i="8"/>
  <c r="G35" i="8" s="1"/>
  <c r="F17" i="8"/>
  <c r="F35" i="8" s="1"/>
  <c r="E17" i="8"/>
  <c r="E35" i="8" s="1"/>
  <c r="E50" i="8" s="1"/>
  <c r="D17" i="8"/>
  <c r="D35" i="8" s="1"/>
  <c r="N16" i="8"/>
  <c r="N15" i="8"/>
  <c r="M15" i="8"/>
  <c r="L13" i="8"/>
  <c r="L31" i="8" s="1"/>
  <c r="K13" i="8"/>
  <c r="J13" i="8"/>
  <c r="J31" i="8" s="1"/>
  <c r="I13" i="8"/>
  <c r="I31" i="8" s="1"/>
  <c r="H13" i="8"/>
  <c r="H31" i="8" s="1"/>
  <c r="G13" i="8"/>
  <c r="F13" i="8"/>
  <c r="F31" i="8" s="1"/>
  <c r="E13" i="8"/>
  <c r="E31" i="8" s="1"/>
  <c r="D13" i="8"/>
  <c r="D31" i="8" s="1"/>
  <c r="N12" i="8"/>
  <c r="M12" i="8"/>
  <c r="M11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5" i="7"/>
  <c r="L37" i="7" s="1"/>
  <c r="K25" i="7"/>
  <c r="K37" i="7" s="1"/>
  <c r="J25" i="7"/>
  <c r="J37" i="7" s="1"/>
  <c r="I25" i="7"/>
  <c r="I37" i="7" s="1"/>
  <c r="H25" i="7"/>
  <c r="H37" i="7" s="1"/>
  <c r="G25" i="7"/>
  <c r="G37" i="7" s="1"/>
  <c r="F25" i="7"/>
  <c r="F37" i="7" s="1"/>
  <c r="E25" i="7"/>
  <c r="E37" i="7" s="1"/>
  <c r="D25" i="7"/>
  <c r="D37" i="7" s="1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L16" i="7"/>
  <c r="L33" i="7" s="1"/>
  <c r="L48" i="7" s="1"/>
  <c r="K16" i="7"/>
  <c r="K33" i="7" s="1"/>
  <c r="J16" i="7"/>
  <c r="J33" i="7" s="1"/>
  <c r="I16" i="7"/>
  <c r="I33" i="7" s="1"/>
  <c r="H16" i="7"/>
  <c r="H33" i="7" s="1"/>
  <c r="H48" i="7" s="1"/>
  <c r="G16" i="7"/>
  <c r="G33" i="7" s="1"/>
  <c r="F16" i="7"/>
  <c r="F33" i="7" s="1"/>
  <c r="E16" i="7"/>
  <c r="E33" i="7" s="1"/>
  <c r="D16" i="7"/>
  <c r="D33" i="7" s="1"/>
  <c r="D48" i="7" s="1"/>
  <c r="N15" i="7"/>
  <c r="M15" i="7"/>
  <c r="N14" i="7"/>
  <c r="M14" i="7"/>
  <c r="L12" i="7"/>
  <c r="L12" i="13" s="1"/>
  <c r="K12" i="7"/>
  <c r="K29" i="7" s="1"/>
  <c r="J12" i="7"/>
  <c r="J29" i="7" s="1"/>
  <c r="I12" i="7"/>
  <c r="I27" i="7" s="1"/>
  <c r="H12" i="7"/>
  <c r="H12" i="13" s="1"/>
  <c r="G12" i="7"/>
  <c r="G29" i="7" s="1"/>
  <c r="F12" i="7"/>
  <c r="F29" i="7" s="1"/>
  <c r="E12" i="7"/>
  <c r="D12" i="7"/>
  <c r="D12" i="13" s="1"/>
  <c r="N11" i="7"/>
  <c r="M11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A2" i="7"/>
  <c r="L27" i="6"/>
  <c r="L39" i="6" s="1"/>
  <c r="K27" i="6"/>
  <c r="K39" i="6" s="1"/>
  <c r="J27" i="6"/>
  <c r="J39" i="6" s="1"/>
  <c r="I27" i="6"/>
  <c r="I39" i="6" s="1"/>
  <c r="H27" i="6"/>
  <c r="H39" i="6" s="1"/>
  <c r="G27" i="6"/>
  <c r="G39" i="6" s="1"/>
  <c r="F27" i="6"/>
  <c r="F39" i="6" s="1"/>
  <c r="E27" i="6"/>
  <c r="E39" i="6" s="1"/>
  <c r="D27" i="6"/>
  <c r="D39" i="6" s="1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L17" i="6"/>
  <c r="L35" i="6" s="1"/>
  <c r="K17" i="6"/>
  <c r="K35" i="6" s="1"/>
  <c r="J17" i="6"/>
  <c r="J35" i="6" s="1"/>
  <c r="I17" i="6"/>
  <c r="I35" i="6" s="1"/>
  <c r="I50" i="6" s="1"/>
  <c r="H17" i="6"/>
  <c r="H35" i="6" s="1"/>
  <c r="G17" i="6"/>
  <c r="G35" i="6" s="1"/>
  <c r="F17" i="6"/>
  <c r="F35" i="6" s="1"/>
  <c r="E17" i="6"/>
  <c r="E35" i="6" s="1"/>
  <c r="E50" i="6" s="1"/>
  <c r="D17" i="6"/>
  <c r="D35" i="6" s="1"/>
  <c r="N16" i="6"/>
  <c r="M16" i="6"/>
  <c r="N15" i="6"/>
  <c r="M15" i="6"/>
  <c r="L13" i="6"/>
  <c r="L31" i="6" s="1"/>
  <c r="K13" i="6"/>
  <c r="J13" i="6"/>
  <c r="J31" i="6" s="1"/>
  <c r="I13" i="6"/>
  <c r="H13" i="6"/>
  <c r="H31" i="6" s="1"/>
  <c r="G13" i="6"/>
  <c r="F13" i="6"/>
  <c r="F31" i="6" s="1"/>
  <c r="E13" i="6"/>
  <c r="D13" i="6"/>
  <c r="D31" i="6" s="1"/>
  <c r="N12" i="6"/>
  <c r="M12" i="6"/>
  <c r="M11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7" i="6"/>
  <c r="M8" i="6" s="1"/>
  <c r="A2" i="6"/>
  <c r="L27" i="5"/>
  <c r="L39" i="5" s="1"/>
  <c r="K39" i="5"/>
  <c r="J27" i="5"/>
  <c r="J39" i="5" s="1"/>
  <c r="I27" i="5"/>
  <c r="I39" i="5" s="1"/>
  <c r="H27" i="5"/>
  <c r="H39" i="5" s="1"/>
  <c r="G27" i="5"/>
  <c r="G39" i="5" s="1"/>
  <c r="F27" i="5"/>
  <c r="F39" i="5" s="1"/>
  <c r="E27" i="5"/>
  <c r="E39" i="5" s="1"/>
  <c r="D27" i="5"/>
  <c r="D39" i="5" s="1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L17" i="5"/>
  <c r="L35" i="5" s="1"/>
  <c r="K17" i="5"/>
  <c r="K35" i="5" s="1"/>
  <c r="J17" i="5"/>
  <c r="J35" i="5" s="1"/>
  <c r="I17" i="5"/>
  <c r="I35" i="5" s="1"/>
  <c r="H17" i="5"/>
  <c r="H35" i="5" s="1"/>
  <c r="G17" i="5"/>
  <c r="G35" i="5" s="1"/>
  <c r="F17" i="5"/>
  <c r="F35" i="5" s="1"/>
  <c r="E17" i="5"/>
  <c r="E35" i="5" s="1"/>
  <c r="D17" i="5"/>
  <c r="D35" i="5" s="1"/>
  <c r="N16" i="5"/>
  <c r="M16" i="5"/>
  <c r="N15" i="5"/>
  <c r="M15" i="5"/>
  <c r="L13" i="5"/>
  <c r="K13" i="5"/>
  <c r="J13" i="5"/>
  <c r="J31" i="5" s="1"/>
  <c r="I13" i="5"/>
  <c r="H13" i="5"/>
  <c r="G13" i="5"/>
  <c r="F13" i="5"/>
  <c r="F31" i="5" s="1"/>
  <c r="E13" i="5"/>
  <c r="D13" i="5"/>
  <c r="N12" i="5"/>
  <c r="M12" i="5"/>
  <c r="M11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7" i="4"/>
  <c r="L39" i="4" s="1"/>
  <c r="K27" i="4"/>
  <c r="K39" i="4" s="1"/>
  <c r="J27" i="4"/>
  <c r="J39" i="4" s="1"/>
  <c r="I27" i="4"/>
  <c r="I39" i="4" s="1"/>
  <c r="H27" i="4"/>
  <c r="H39" i="4" s="1"/>
  <c r="G39" i="4"/>
  <c r="F27" i="4"/>
  <c r="F39" i="4" s="1"/>
  <c r="E27" i="4"/>
  <c r="E39" i="4" s="1"/>
  <c r="D39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L17" i="4"/>
  <c r="L35" i="4" s="1"/>
  <c r="K17" i="4"/>
  <c r="K35" i="4" s="1"/>
  <c r="J17" i="4"/>
  <c r="J35" i="4" s="1"/>
  <c r="I17" i="4"/>
  <c r="I35" i="4" s="1"/>
  <c r="I50" i="4" s="1"/>
  <c r="H17" i="4"/>
  <c r="H35" i="4" s="1"/>
  <c r="G35" i="4"/>
  <c r="F17" i="4"/>
  <c r="F35" i="4" s="1"/>
  <c r="E17" i="4"/>
  <c r="E35" i="4" s="1"/>
  <c r="E50" i="4" s="1"/>
  <c r="D17" i="4"/>
  <c r="D35" i="4" s="1"/>
  <c r="N16" i="4"/>
  <c r="M16" i="4"/>
  <c r="N15" i="4"/>
  <c r="M15" i="4"/>
  <c r="L13" i="4"/>
  <c r="L31" i="4" s="1"/>
  <c r="K13" i="4"/>
  <c r="J13" i="4"/>
  <c r="J31" i="4" s="1"/>
  <c r="I13" i="4"/>
  <c r="H13" i="4"/>
  <c r="H31" i="4" s="1"/>
  <c r="G13" i="4"/>
  <c r="F13" i="4"/>
  <c r="F31" i="4" s="1"/>
  <c r="D13" i="4"/>
  <c r="D31" i="4" s="1"/>
  <c r="N12" i="4"/>
  <c r="M11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39" i="3"/>
  <c r="K27" i="3"/>
  <c r="K39" i="3" s="1"/>
  <c r="J27" i="3"/>
  <c r="J39" i="3" s="1"/>
  <c r="I27" i="3"/>
  <c r="I39" i="3" s="1"/>
  <c r="H27" i="3"/>
  <c r="H39" i="3" s="1"/>
  <c r="G27" i="3"/>
  <c r="G39" i="3" s="1"/>
  <c r="F27" i="3"/>
  <c r="F39" i="3" s="1"/>
  <c r="E27" i="3"/>
  <c r="E39" i="3" s="1"/>
  <c r="D27" i="3"/>
  <c r="D39" i="3" s="1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L17" i="3"/>
  <c r="L35" i="3" s="1"/>
  <c r="K17" i="3"/>
  <c r="K35" i="3" s="1"/>
  <c r="J17" i="3"/>
  <c r="J35" i="3" s="1"/>
  <c r="I17" i="3"/>
  <c r="I35" i="3" s="1"/>
  <c r="H17" i="3"/>
  <c r="H35" i="3" s="1"/>
  <c r="G17" i="3"/>
  <c r="G35" i="3" s="1"/>
  <c r="F17" i="3"/>
  <c r="F35" i="3" s="1"/>
  <c r="E17" i="3"/>
  <c r="E35" i="3" s="1"/>
  <c r="D35" i="3"/>
  <c r="N16" i="3"/>
  <c r="M16" i="3"/>
  <c r="N15" i="3"/>
  <c r="M15" i="3"/>
  <c r="L13" i="3"/>
  <c r="K13" i="3"/>
  <c r="J13" i="3"/>
  <c r="J31" i="3" s="1"/>
  <c r="I13" i="3"/>
  <c r="H13" i="3"/>
  <c r="H29" i="3" s="1"/>
  <c r="G13" i="3"/>
  <c r="F13" i="3"/>
  <c r="F31" i="3" s="1"/>
  <c r="E13" i="3"/>
  <c r="D13" i="3"/>
  <c r="D31" i="3" s="1"/>
  <c r="N12" i="3"/>
  <c r="M12" i="3"/>
  <c r="M11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7" i="2"/>
  <c r="L39" i="2" s="1"/>
  <c r="K27" i="2"/>
  <c r="K39" i="2" s="1"/>
  <c r="J27" i="2"/>
  <c r="J39" i="2" s="1"/>
  <c r="I27" i="2"/>
  <c r="I39" i="2" s="1"/>
  <c r="H27" i="2"/>
  <c r="H39" i="2" s="1"/>
  <c r="G27" i="2"/>
  <c r="G39" i="2" s="1"/>
  <c r="F27" i="2"/>
  <c r="F39" i="2" s="1"/>
  <c r="E27" i="2"/>
  <c r="E39" i="2" s="1"/>
  <c r="D27" i="2"/>
  <c r="D39" i="2" s="1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L17" i="2"/>
  <c r="L35" i="2" s="1"/>
  <c r="L50" i="2" s="1"/>
  <c r="K17" i="2"/>
  <c r="K35" i="2" s="1"/>
  <c r="J17" i="2"/>
  <c r="J35" i="2" s="1"/>
  <c r="I17" i="2"/>
  <c r="I35" i="2" s="1"/>
  <c r="I50" i="2" s="1"/>
  <c r="H17" i="2"/>
  <c r="H35" i="2" s="1"/>
  <c r="H50" i="2" s="1"/>
  <c r="G35" i="2"/>
  <c r="F35" i="2"/>
  <c r="E17" i="2"/>
  <c r="E35" i="2" s="1"/>
  <c r="E50" i="2" s="1"/>
  <c r="D17" i="2"/>
  <c r="D35" i="2" s="1"/>
  <c r="D50" i="2" s="1"/>
  <c r="N16" i="2"/>
  <c r="M16" i="2"/>
  <c r="N15" i="2"/>
  <c r="L13" i="2"/>
  <c r="L31" i="2" s="1"/>
  <c r="K13" i="2"/>
  <c r="J13" i="2"/>
  <c r="J31" i="2" s="1"/>
  <c r="I13" i="2"/>
  <c r="H13" i="2"/>
  <c r="H31" i="2" s="1"/>
  <c r="G13" i="2"/>
  <c r="F13" i="2"/>
  <c r="F31" i="2" s="1"/>
  <c r="E13" i="2"/>
  <c r="D13" i="2"/>
  <c r="D31" i="2" s="1"/>
  <c r="N12" i="2"/>
  <c r="M11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6" i="1"/>
  <c r="M25" i="1"/>
  <c r="M24" i="1"/>
  <c r="M23" i="1"/>
  <c r="M22" i="1"/>
  <c r="M21" i="1"/>
  <c r="M20" i="1"/>
  <c r="M19" i="1"/>
  <c r="M27" i="1" s="1"/>
  <c r="M12" i="1"/>
  <c r="M11" i="1"/>
  <c r="N7" i="1"/>
  <c r="M27" i="10" l="1"/>
  <c r="M39" i="10" s="1"/>
  <c r="M51" i="10" s="1"/>
  <c r="M17" i="10"/>
  <c r="M35" i="10" s="1"/>
  <c r="M50" i="10" s="1"/>
  <c r="E29" i="10"/>
  <c r="E43" i="10" s="1"/>
  <c r="I29" i="10"/>
  <c r="I40" i="10" s="1"/>
  <c r="M13" i="11"/>
  <c r="F29" i="11"/>
  <c r="F36" i="11" s="1"/>
  <c r="E29" i="9"/>
  <c r="M13" i="10"/>
  <c r="M31" i="10" s="1"/>
  <c r="N27" i="10"/>
  <c r="N39" i="10" s="1"/>
  <c r="N51" i="10" s="1"/>
  <c r="J29" i="11"/>
  <c r="J36" i="11" s="1"/>
  <c r="N17" i="12"/>
  <c r="N35" i="12" s="1"/>
  <c r="M13" i="6"/>
  <c r="N13" i="10"/>
  <c r="N31" i="10" s="1"/>
  <c r="N17" i="10"/>
  <c r="N35" i="10" s="1"/>
  <c r="N50" i="10" s="1"/>
  <c r="N17" i="11"/>
  <c r="N35" i="11" s="1"/>
  <c r="M17" i="12"/>
  <c r="M35" i="12" s="1"/>
  <c r="N13" i="9"/>
  <c r="N31" i="9" s="1"/>
  <c r="N49" i="9" s="1"/>
  <c r="I29" i="9"/>
  <c r="I32" i="9" s="1"/>
  <c r="M27" i="9"/>
  <c r="M39" i="9" s="1"/>
  <c r="M51" i="9" s="1"/>
  <c r="M13" i="9"/>
  <c r="M31" i="9" s="1"/>
  <c r="N27" i="9"/>
  <c r="N39" i="9" s="1"/>
  <c r="N51" i="9" s="1"/>
  <c r="M27" i="8"/>
  <c r="M39" i="8" s="1"/>
  <c r="M51" i="8" s="1"/>
  <c r="M13" i="8"/>
  <c r="M31" i="8" s="1"/>
  <c r="M17" i="8"/>
  <c r="M35" i="8" s="1"/>
  <c r="M50" i="8" s="1"/>
  <c r="K29" i="8"/>
  <c r="K36" i="8" s="1"/>
  <c r="I29" i="8"/>
  <c r="I40" i="8" s="1"/>
  <c r="G29" i="8"/>
  <c r="G36" i="8" s="1"/>
  <c r="E29" i="8"/>
  <c r="E40" i="8" s="1"/>
  <c r="N27" i="8"/>
  <c r="N39" i="8" s="1"/>
  <c r="N51" i="8" s="1"/>
  <c r="N17" i="8"/>
  <c r="N35" i="8" s="1"/>
  <c r="N50" i="8" s="1"/>
  <c r="N13" i="8"/>
  <c r="N31" i="8" s="1"/>
  <c r="N49" i="8" s="1"/>
  <c r="M12" i="7"/>
  <c r="M29" i="7" s="1"/>
  <c r="E27" i="7"/>
  <c r="E34" i="7" s="1"/>
  <c r="E12" i="13"/>
  <c r="I12" i="13"/>
  <c r="G16" i="13"/>
  <c r="K16" i="13"/>
  <c r="K17" i="13" s="1"/>
  <c r="K35" i="13" s="1"/>
  <c r="K50" i="13" s="1"/>
  <c r="D25" i="13"/>
  <c r="H25" i="13"/>
  <c r="L25" i="13"/>
  <c r="M16" i="7"/>
  <c r="M33" i="7" s="1"/>
  <c r="M48" i="7" s="1"/>
  <c r="F12" i="13"/>
  <c r="J12" i="13"/>
  <c r="J13" i="13" s="1"/>
  <c r="J31" i="13" s="1"/>
  <c r="J49" i="13" s="1"/>
  <c r="D16" i="13"/>
  <c r="D17" i="13" s="1"/>
  <c r="D35" i="13" s="1"/>
  <c r="D50" i="13" s="1"/>
  <c r="H16" i="13"/>
  <c r="L16" i="13"/>
  <c r="L17" i="13" s="1"/>
  <c r="L35" i="13" s="1"/>
  <c r="L50" i="13" s="1"/>
  <c r="E25" i="13"/>
  <c r="E27" i="13" s="1"/>
  <c r="E39" i="13" s="1"/>
  <c r="E51" i="13" s="1"/>
  <c r="I25" i="13"/>
  <c r="M25" i="7"/>
  <c r="M37" i="7" s="1"/>
  <c r="M49" i="7" s="1"/>
  <c r="G12" i="13"/>
  <c r="K12" i="13"/>
  <c r="E16" i="13"/>
  <c r="I16" i="13"/>
  <c r="I17" i="13" s="1"/>
  <c r="I35" i="13" s="1"/>
  <c r="I50" i="13" s="1"/>
  <c r="F25" i="13"/>
  <c r="J25" i="13"/>
  <c r="F16" i="13"/>
  <c r="F17" i="13" s="1"/>
  <c r="F35" i="13" s="1"/>
  <c r="F50" i="13" s="1"/>
  <c r="J16" i="13"/>
  <c r="J17" i="13" s="1"/>
  <c r="J35" i="13" s="1"/>
  <c r="J50" i="13" s="1"/>
  <c r="G25" i="13"/>
  <c r="G27" i="13" s="1"/>
  <c r="G39" i="13" s="1"/>
  <c r="G51" i="13" s="1"/>
  <c r="K25" i="13"/>
  <c r="K27" i="13" s="1"/>
  <c r="K39" i="13" s="1"/>
  <c r="K51" i="13" s="1"/>
  <c r="N16" i="7"/>
  <c r="N33" i="7" s="1"/>
  <c r="N48" i="7" s="1"/>
  <c r="G27" i="7"/>
  <c r="G41" i="7" s="1"/>
  <c r="F26" i="13"/>
  <c r="J26" i="13"/>
  <c r="K27" i="7"/>
  <c r="K41" i="7" s="1"/>
  <c r="H27" i="7"/>
  <c r="H41" i="7" s="1"/>
  <c r="L27" i="7"/>
  <c r="L34" i="7" s="1"/>
  <c r="D26" i="13"/>
  <c r="H26" i="13"/>
  <c r="L26" i="13"/>
  <c r="N25" i="7"/>
  <c r="N37" i="7" s="1"/>
  <c r="N49" i="7" s="1"/>
  <c r="D27" i="7"/>
  <c r="D38" i="7" s="1"/>
  <c r="N12" i="7"/>
  <c r="N29" i="7" s="1"/>
  <c r="M27" i="6"/>
  <c r="M39" i="6" s="1"/>
  <c r="M17" i="6"/>
  <c r="M35" i="6" s="1"/>
  <c r="I29" i="6"/>
  <c r="I40" i="6" s="1"/>
  <c r="N17" i="6"/>
  <c r="N35" i="6" s="1"/>
  <c r="N50" i="6" s="1"/>
  <c r="E29" i="6"/>
  <c r="E32" i="6" s="1"/>
  <c r="N13" i="6"/>
  <c r="N31" i="6" s="1"/>
  <c r="N27" i="6"/>
  <c r="N39" i="6" s="1"/>
  <c r="N51" i="6" s="1"/>
  <c r="M27" i="5"/>
  <c r="M39" i="5" s="1"/>
  <c r="M51" i="5" s="1"/>
  <c r="I29" i="5"/>
  <c r="I43" i="5" s="1"/>
  <c r="M17" i="5"/>
  <c r="M35" i="5" s="1"/>
  <c r="M50" i="5" s="1"/>
  <c r="L29" i="5"/>
  <c r="L43" i="5" s="1"/>
  <c r="J29" i="5"/>
  <c r="J36" i="5" s="1"/>
  <c r="M13" i="5"/>
  <c r="H29" i="5"/>
  <c r="H40" i="5" s="1"/>
  <c r="N13" i="5"/>
  <c r="N31" i="5" s="1"/>
  <c r="F29" i="5"/>
  <c r="F36" i="5" s="1"/>
  <c r="N17" i="5"/>
  <c r="N35" i="5" s="1"/>
  <c r="N50" i="5" s="1"/>
  <c r="E29" i="5"/>
  <c r="E40" i="5" s="1"/>
  <c r="D29" i="5"/>
  <c r="D36" i="5" s="1"/>
  <c r="N27" i="5"/>
  <c r="N39" i="5" s="1"/>
  <c r="N51" i="5" s="1"/>
  <c r="M17" i="4"/>
  <c r="M35" i="4" s="1"/>
  <c r="M50" i="4" s="1"/>
  <c r="M13" i="4"/>
  <c r="M31" i="4" s="1"/>
  <c r="M27" i="4"/>
  <c r="M39" i="4" s="1"/>
  <c r="M51" i="4" s="1"/>
  <c r="J29" i="4"/>
  <c r="J36" i="4" s="1"/>
  <c r="I29" i="4"/>
  <c r="I32" i="4" s="1"/>
  <c r="N17" i="4"/>
  <c r="N35" i="4" s="1"/>
  <c r="N50" i="4" s="1"/>
  <c r="F29" i="4"/>
  <c r="F36" i="4" s="1"/>
  <c r="E29" i="4"/>
  <c r="E40" i="4" s="1"/>
  <c r="N13" i="4"/>
  <c r="N31" i="4" s="1"/>
  <c r="N27" i="4"/>
  <c r="N39" i="4" s="1"/>
  <c r="N51" i="4" s="1"/>
  <c r="M17" i="3"/>
  <c r="M35" i="3" s="1"/>
  <c r="G29" i="3"/>
  <c r="G43" i="3" s="1"/>
  <c r="G13" i="13"/>
  <c r="G31" i="13" s="1"/>
  <c r="G49" i="13" s="1"/>
  <c r="L29" i="3"/>
  <c r="L40" i="3" s="1"/>
  <c r="K29" i="3"/>
  <c r="K43" i="3" s="1"/>
  <c r="N27" i="3"/>
  <c r="N39" i="3" s="1"/>
  <c r="N51" i="3" s="1"/>
  <c r="I29" i="3"/>
  <c r="I43" i="3" s="1"/>
  <c r="M27" i="3"/>
  <c r="M39" i="3" s="1"/>
  <c r="E29" i="3"/>
  <c r="N17" i="3"/>
  <c r="N35" i="3" s="1"/>
  <c r="E13" i="13"/>
  <c r="E31" i="13" s="1"/>
  <c r="M15" i="13"/>
  <c r="L13" i="13"/>
  <c r="L31" i="13" s="1"/>
  <c r="M13" i="2"/>
  <c r="H13" i="13"/>
  <c r="H31" i="13" s="1"/>
  <c r="K13" i="13"/>
  <c r="K31" i="13" s="1"/>
  <c r="K49" i="13" s="1"/>
  <c r="M11" i="13"/>
  <c r="M10" i="13"/>
  <c r="M7" i="13"/>
  <c r="M8" i="13" s="1"/>
  <c r="I8" i="13"/>
  <c r="M24" i="13"/>
  <c r="M23" i="13"/>
  <c r="M22" i="13"/>
  <c r="M21" i="13"/>
  <c r="M20" i="13"/>
  <c r="I29" i="2"/>
  <c r="M27" i="2"/>
  <c r="M39" i="2" s="1"/>
  <c r="M19" i="13"/>
  <c r="G17" i="13"/>
  <c r="G35" i="13" s="1"/>
  <c r="G50" i="13" s="1"/>
  <c r="N23" i="13"/>
  <c r="N21" i="13"/>
  <c r="N19" i="13"/>
  <c r="E17" i="13"/>
  <c r="E35" i="13" s="1"/>
  <c r="E50" i="13" s="1"/>
  <c r="E29" i="2"/>
  <c r="N11" i="13"/>
  <c r="N7" i="13"/>
  <c r="N8" i="13" s="1"/>
  <c r="N24" i="13"/>
  <c r="N17" i="2"/>
  <c r="N35" i="2" s="1"/>
  <c r="N15" i="13"/>
  <c r="D13" i="13"/>
  <c r="D31" i="13" s="1"/>
  <c r="N10" i="13"/>
  <c r="D8" i="13"/>
  <c r="N13" i="12"/>
  <c r="N31" i="12" s="1"/>
  <c r="N22" i="13"/>
  <c r="N20" i="13"/>
  <c r="F50" i="12"/>
  <c r="D49" i="12"/>
  <c r="D33" i="12" s="1"/>
  <c r="J50" i="12"/>
  <c r="N51" i="12"/>
  <c r="I51" i="12"/>
  <c r="H49" i="12"/>
  <c r="F51" i="12"/>
  <c r="E40" i="12"/>
  <c r="E36" i="12"/>
  <c r="E43" i="12"/>
  <c r="I40" i="12"/>
  <c r="I36" i="12"/>
  <c r="I43" i="12"/>
  <c r="M50" i="12"/>
  <c r="D50" i="12"/>
  <c r="D37" i="12"/>
  <c r="H50" i="12"/>
  <c r="H37" i="12" s="1"/>
  <c r="L50" i="12"/>
  <c r="G51" i="12"/>
  <c r="K51" i="12"/>
  <c r="M29" i="12"/>
  <c r="M31" i="12"/>
  <c r="F49" i="12"/>
  <c r="F41" i="12" s="1"/>
  <c r="J49" i="12"/>
  <c r="J41" i="12" s="1"/>
  <c r="M51" i="12"/>
  <c r="D51" i="12"/>
  <c r="H51" i="12"/>
  <c r="L51" i="12"/>
  <c r="E51" i="12"/>
  <c r="L49" i="12"/>
  <c r="L33" i="12"/>
  <c r="N50" i="12"/>
  <c r="G50" i="12"/>
  <c r="K50" i="12"/>
  <c r="J51" i="12"/>
  <c r="F29" i="12"/>
  <c r="J29" i="12"/>
  <c r="G31" i="12"/>
  <c r="K31" i="12"/>
  <c r="G29" i="12"/>
  <c r="G32" i="12" s="1"/>
  <c r="K29" i="12"/>
  <c r="K32" i="12" s="1"/>
  <c r="E32" i="12"/>
  <c r="I32" i="12"/>
  <c r="D29" i="12"/>
  <c r="H29" i="12"/>
  <c r="L29" i="12"/>
  <c r="E31" i="12"/>
  <c r="I31" i="12"/>
  <c r="F32" i="12"/>
  <c r="J32" i="12"/>
  <c r="K50" i="11"/>
  <c r="L40" i="11"/>
  <c r="L36" i="11"/>
  <c r="L43" i="11"/>
  <c r="L32" i="11"/>
  <c r="E40" i="11"/>
  <c r="E36" i="11"/>
  <c r="E43" i="11"/>
  <c r="I40" i="11"/>
  <c r="I36" i="11"/>
  <c r="I43" i="11"/>
  <c r="M50" i="11"/>
  <c r="D50" i="11"/>
  <c r="H50" i="11"/>
  <c r="L50" i="11"/>
  <c r="G51" i="11"/>
  <c r="K51" i="11"/>
  <c r="D40" i="11"/>
  <c r="D36" i="11"/>
  <c r="D43" i="11"/>
  <c r="D32" i="11"/>
  <c r="G50" i="11"/>
  <c r="J51" i="11"/>
  <c r="M29" i="11"/>
  <c r="M32" i="11" s="1"/>
  <c r="M31" i="11"/>
  <c r="F49" i="11"/>
  <c r="J49" i="11"/>
  <c r="J33" i="11" s="1"/>
  <c r="N50" i="11"/>
  <c r="E50" i="11"/>
  <c r="I50" i="11"/>
  <c r="D51" i="11"/>
  <c r="H51" i="11"/>
  <c r="L51" i="11"/>
  <c r="H40" i="11"/>
  <c r="H36" i="11"/>
  <c r="H43" i="11"/>
  <c r="H32" i="11"/>
  <c r="F51" i="11"/>
  <c r="N31" i="11"/>
  <c r="N51" i="11"/>
  <c r="E51" i="11"/>
  <c r="I51" i="11"/>
  <c r="M51" i="11"/>
  <c r="G31" i="11"/>
  <c r="K31" i="11"/>
  <c r="F40" i="11"/>
  <c r="J40" i="11"/>
  <c r="F50" i="11"/>
  <c r="F37" i="11" s="1"/>
  <c r="J50" i="11"/>
  <c r="G29" i="11"/>
  <c r="K29" i="11"/>
  <c r="K32" i="11" s="1"/>
  <c r="D31" i="11"/>
  <c r="H31" i="11"/>
  <c r="L31" i="11"/>
  <c r="E32" i="11"/>
  <c r="I32" i="11"/>
  <c r="E31" i="11"/>
  <c r="I31" i="11"/>
  <c r="F32" i="11"/>
  <c r="J32" i="11"/>
  <c r="F43" i="11"/>
  <c r="J43" i="11"/>
  <c r="F50" i="10"/>
  <c r="J50" i="10"/>
  <c r="E51" i="10"/>
  <c r="D49" i="10"/>
  <c r="H49" i="10"/>
  <c r="L49" i="10"/>
  <c r="G50" i="10"/>
  <c r="K50" i="10"/>
  <c r="F51" i="10"/>
  <c r="J51" i="10"/>
  <c r="E40" i="10"/>
  <c r="I43" i="10"/>
  <c r="D50" i="10"/>
  <c r="H50" i="10"/>
  <c r="L50" i="10"/>
  <c r="G51" i="10"/>
  <c r="K51" i="10"/>
  <c r="F49" i="10"/>
  <c r="F33" i="10" s="1"/>
  <c r="J49" i="10"/>
  <c r="D51" i="10"/>
  <c r="H51" i="10"/>
  <c r="L51" i="10"/>
  <c r="L41" i="10" s="1"/>
  <c r="I51" i="10"/>
  <c r="F29" i="10"/>
  <c r="J29" i="10"/>
  <c r="G31" i="10"/>
  <c r="K31" i="10"/>
  <c r="G29" i="10"/>
  <c r="G32" i="10" s="1"/>
  <c r="K29" i="10"/>
  <c r="K32" i="10" s="1"/>
  <c r="D29" i="10"/>
  <c r="H29" i="10"/>
  <c r="L29" i="10"/>
  <c r="E31" i="10"/>
  <c r="I31" i="10"/>
  <c r="D49" i="9"/>
  <c r="L49" i="9"/>
  <c r="F50" i="9"/>
  <c r="J50" i="9"/>
  <c r="I51" i="9"/>
  <c r="I40" i="9"/>
  <c r="I36" i="9"/>
  <c r="I43" i="9"/>
  <c r="N50" i="9"/>
  <c r="K50" i="9"/>
  <c r="J51" i="9"/>
  <c r="F49" i="9"/>
  <c r="F37" i="9" s="1"/>
  <c r="J49" i="9"/>
  <c r="M50" i="9"/>
  <c r="D50" i="9"/>
  <c r="H50" i="9"/>
  <c r="L50" i="9"/>
  <c r="G51" i="9"/>
  <c r="K51" i="9"/>
  <c r="H49" i="9"/>
  <c r="E40" i="9"/>
  <c r="E36" i="9"/>
  <c r="E43" i="9"/>
  <c r="G50" i="9"/>
  <c r="F51" i="9"/>
  <c r="D51" i="9"/>
  <c r="H51" i="9"/>
  <c r="L51" i="9"/>
  <c r="L41" i="9" s="1"/>
  <c r="E51" i="9"/>
  <c r="F29" i="9"/>
  <c r="J29" i="9"/>
  <c r="J32" i="9" s="1"/>
  <c r="G31" i="9"/>
  <c r="K31" i="9"/>
  <c r="G29" i="9"/>
  <c r="K29" i="9"/>
  <c r="E32" i="9"/>
  <c r="D29" i="9"/>
  <c r="H29" i="9"/>
  <c r="L29" i="9"/>
  <c r="E31" i="9"/>
  <c r="I31" i="9"/>
  <c r="F49" i="8"/>
  <c r="J49" i="8"/>
  <c r="D50" i="8"/>
  <c r="H50" i="8"/>
  <c r="L50" i="8"/>
  <c r="G51" i="8"/>
  <c r="K51" i="8"/>
  <c r="D51" i="8"/>
  <c r="H51" i="8"/>
  <c r="L51" i="8"/>
  <c r="D49" i="8"/>
  <c r="H49" i="8"/>
  <c r="L49" i="8"/>
  <c r="F50" i="8"/>
  <c r="J50" i="8"/>
  <c r="E51" i="8"/>
  <c r="I51" i="8"/>
  <c r="E49" i="8"/>
  <c r="I49" i="8"/>
  <c r="G50" i="8"/>
  <c r="K50" i="8"/>
  <c r="F51" i="8"/>
  <c r="F33" i="8" s="1"/>
  <c r="J51" i="8"/>
  <c r="F29" i="8"/>
  <c r="F32" i="8" s="1"/>
  <c r="J29" i="8"/>
  <c r="J32" i="8" s="1"/>
  <c r="G31" i="8"/>
  <c r="K31" i="8"/>
  <c r="D29" i="8"/>
  <c r="H29" i="8"/>
  <c r="L29" i="8"/>
  <c r="J47" i="7"/>
  <c r="K49" i="7"/>
  <c r="H34" i="7"/>
  <c r="L38" i="7"/>
  <c r="L41" i="7"/>
  <c r="E49" i="7"/>
  <c r="I49" i="7"/>
  <c r="F47" i="7"/>
  <c r="E38" i="7"/>
  <c r="E41" i="7"/>
  <c r="E30" i="7"/>
  <c r="I38" i="7"/>
  <c r="I34" i="7"/>
  <c r="I41" i="7"/>
  <c r="I30" i="7"/>
  <c r="F49" i="7"/>
  <c r="J49" i="7"/>
  <c r="I48" i="7"/>
  <c r="E48" i="7"/>
  <c r="G49" i="7"/>
  <c r="G47" i="7"/>
  <c r="K47" i="7"/>
  <c r="F48" i="7"/>
  <c r="J48" i="7"/>
  <c r="D49" i="7"/>
  <c r="H49" i="7"/>
  <c r="L49" i="7"/>
  <c r="H29" i="7"/>
  <c r="F27" i="7"/>
  <c r="F30" i="7" s="1"/>
  <c r="J27" i="7"/>
  <c r="J30" i="7" s="1"/>
  <c r="H30" i="7"/>
  <c r="D29" i="7"/>
  <c r="L29" i="7"/>
  <c r="G48" i="7"/>
  <c r="K48" i="7"/>
  <c r="E29" i="7"/>
  <c r="I29" i="7"/>
  <c r="K30" i="7"/>
  <c r="F49" i="6"/>
  <c r="J49" i="6"/>
  <c r="M50" i="6"/>
  <c r="D50" i="6"/>
  <c r="H50" i="6"/>
  <c r="L50" i="6"/>
  <c r="F51" i="6"/>
  <c r="J51" i="6"/>
  <c r="G51" i="6"/>
  <c r="K51" i="6"/>
  <c r="D49" i="6"/>
  <c r="H49" i="6"/>
  <c r="L49" i="6"/>
  <c r="F50" i="6"/>
  <c r="J50" i="6"/>
  <c r="D51" i="6"/>
  <c r="H51" i="6"/>
  <c r="H33" i="6" s="1"/>
  <c r="L51" i="6"/>
  <c r="L37" i="6" s="1"/>
  <c r="I36" i="6"/>
  <c r="G50" i="6"/>
  <c r="K50" i="6"/>
  <c r="E51" i="6"/>
  <c r="I51" i="6"/>
  <c r="M51" i="6"/>
  <c r="F29" i="6"/>
  <c r="J29" i="6"/>
  <c r="J32" i="6" s="1"/>
  <c r="G31" i="6"/>
  <c r="K31" i="6"/>
  <c r="G29" i="6"/>
  <c r="K29" i="6"/>
  <c r="K32" i="6" s="1"/>
  <c r="I32" i="6"/>
  <c r="D29" i="6"/>
  <c r="H29" i="6"/>
  <c r="L29" i="6"/>
  <c r="E31" i="6"/>
  <c r="I31" i="6"/>
  <c r="M31" i="6"/>
  <c r="D40" i="5"/>
  <c r="D32" i="5"/>
  <c r="G50" i="5"/>
  <c r="K50" i="5"/>
  <c r="J51" i="5"/>
  <c r="I36" i="5"/>
  <c r="D50" i="5"/>
  <c r="H50" i="5"/>
  <c r="L50" i="5"/>
  <c r="G51" i="5"/>
  <c r="K51" i="5"/>
  <c r="L32" i="5"/>
  <c r="L36" i="5"/>
  <c r="E50" i="5"/>
  <c r="I50" i="5"/>
  <c r="D51" i="5"/>
  <c r="H51" i="5"/>
  <c r="L51" i="5"/>
  <c r="F51" i="5"/>
  <c r="F49" i="5"/>
  <c r="F41" i="5" s="1"/>
  <c r="F33" i="5"/>
  <c r="J49" i="5"/>
  <c r="E51" i="5"/>
  <c r="I51" i="5"/>
  <c r="K31" i="5"/>
  <c r="F40" i="5"/>
  <c r="F50" i="5"/>
  <c r="J50" i="5"/>
  <c r="G29" i="5"/>
  <c r="K29" i="5"/>
  <c r="K32" i="5" s="1"/>
  <c r="D31" i="5"/>
  <c r="H31" i="5"/>
  <c r="L31" i="5"/>
  <c r="G31" i="5"/>
  <c r="E31" i="5"/>
  <c r="I31" i="5"/>
  <c r="F49" i="4"/>
  <c r="J49" i="4"/>
  <c r="D51" i="4"/>
  <c r="H51" i="4"/>
  <c r="L51" i="4"/>
  <c r="F50" i="4"/>
  <c r="J50" i="4"/>
  <c r="E51" i="4"/>
  <c r="I51" i="4"/>
  <c r="D49" i="4"/>
  <c r="H49" i="4"/>
  <c r="L49" i="4"/>
  <c r="G50" i="4"/>
  <c r="K50" i="4"/>
  <c r="F51" i="4"/>
  <c r="J51" i="4"/>
  <c r="D50" i="4"/>
  <c r="H50" i="4"/>
  <c r="L50" i="4"/>
  <c r="G51" i="4"/>
  <c r="K51" i="4"/>
  <c r="G31" i="4"/>
  <c r="K31" i="4"/>
  <c r="F40" i="4"/>
  <c r="G29" i="4"/>
  <c r="K29" i="4"/>
  <c r="D29" i="4"/>
  <c r="H29" i="4"/>
  <c r="L29" i="4"/>
  <c r="E31" i="4"/>
  <c r="I31" i="4"/>
  <c r="F43" i="4"/>
  <c r="E40" i="3"/>
  <c r="E36" i="3"/>
  <c r="E43" i="3"/>
  <c r="E32" i="3"/>
  <c r="I36" i="3"/>
  <c r="D50" i="3"/>
  <c r="H50" i="3"/>
  <c r="L50" i="3"/>
  <c r="M51" i="3"/>
  <c r="F51" i="3"/>
  <c r="J51" i="3"/>
  <c r="F49" i="3"/>
  <c r="J49" i="3"/>
  <c r="N50" i="3"/>
  <c r="E50" i="3"/>
  <c r="I50" i="3"/>
  <c r="M50" i="3"/>
  <c r="G51" i="3"/>
  <c r="K51" i="3"/>
  <c r="F50" i="3"/>
  <c r="J50" i="3"/>
  <c r="J37" i="3" s="1"/>
  <c r="D51" i="3"/>
  <c r="H51" i="3"/>
  <c r="L51" i="3"/>
  <c r="N13" i="3"/>
  <c r="D49" i="3"/>
  <c r="D41" i="3" s="1"/>
  <c r="H40" i="3"/>
  <c r="H36" i="3"/>
  <c r="H43" i="3"/>
  <c r="L36" i="3"/>
  <c r="E51" i="3"/>
  <c r="I51" i="3"/>
  <c r="F29" i="3"/>
  <c r="F32" i="3" s="1"/>
  <c r="J29" i="3"/>
  <c r="J32" i="3" s="1"/>
  <c r="G31" i="3"/>
  <c r="K31" i="3"/>
  <c r="H32" i="3"/>
  <c r="G36" i="3"/>
  <c r="K36" i="3"/>
  <c r="H31" i="3"/>
  <c r="L31" i="3"/>
  <c r="G40" i="3"/>
  <c r="K40" i="3"/>
  <c r="K50" i="3"/>
  <c r="M13" i="3"/>
  <c r="D29" i="3"/>
  <c r="D32" i="3" s="1"/>
  <c r="E31" i="3"/>
  <c r="I31" i="3"/>
  <c r="G50" i="3"/>
  <c r="N27" i="2"/>
  <c r="N39" i="2" s="1"/>
  <c r="N51" i="2" s="1"/>
  <c r="M17" i="2"/>
  <c r="M35" i="2" s="1"/>
  <c r="M50" i="2" s="1"/>
  <c r="N13" i="2"/>
  <c r="N31" i="2" s="1"/>
  <c r="D29" i="2"/>
  <c r="D40" i="2" s="1"/>
  <c r="H29" i="2"/>
  <c r="H40" i="2" s="1"/>
  <c r="L29" i="2"/>
  <c r="L40" i="2" s="1"/>
  <c r="N50" i="2"/>
  <c r="G51" i="2"/>
  <c r="K51" i="2"/>
  <c r="D49" i="2"/>
  <c r="H49" i="2"/>
  <c r="L49" i="2"/>
  <c r="F50" i="2"/>
  <c r="J50" i="2"/>
  <c r="M51" i="2"/>
  <c r="D51" i="2"/>
  <c r="H51" i="2"/>
  <c r="L51" i="2"/>
  <c r="E40" i="2"/>
  <c r="E36" i="2"/>
  <c r="E43" i="2"/>
  <c r="I40" i="2"/>
  <c r="I36" i="2"/>
  <c r="I43" i="2"/>
  <c r="G50" i="2"/>
  <c r="K50" i="2"/>
  <c r="E51" i="2"/>
  <c r="I51" i="2"/>
  <c r="F49" i="2"/>
  <c r="J49" i="2"/>
  <c r="F51" i="2"/>
  <c r="J51" i="2"/>
  <c r="F29" i="2"/>
  <c r="J29" i="2"/>
  <c r="G31" i="2"/>
  <c r="K31" i="2"/>
  <c r="G29" i="2"/>
  <c r="G32" i="2" s="1"/>
  <c r="K29" i="2"/>
  <c r="K32" i="2" s="1"/>
  <c r="E32" i="2"/>
  <c r="I32" i="2"/>
  <c r="E31" i="2"/>
  <c r="M31" i="2"/>
  <c r="I31" i="2"/>
  <c r="E17" i="1"/>
  <c r="N19" i="1"/>
  <c r="N12" i="1"/>
  <c r="D27" i="13" l="1"/>
  <c r="D39" i="13" s="1"/>
  <c r="D51" i="13" s="1"/>
  <c r="J41" i="10"/>
  <c r="M29" i="10"/>
  <c r="M43" i="10" s="1"/>
  <c r="I32" i="10"/>
  <c r="E32" i="10"/>
  <c r="E36" i="10"/>
  <c r="H37" i="10"/>
  <c r="I36" i="10"/>
  <c r="H41" i="10"/>
  <c r="D33" i="3"/>
  <c r="F33" i="9"/>
  <c r="J41" i="11"/>
  <c r="J33" i="12"/>
  <c r="H33" i="10"/>
  <c r="L41" i="12"/>
  <c r="H33" i="12"/>
  <c r="D41" i="10"/>
  <c r="F37" i="10"/>
  <c r="J37" i="11"/>
  <c r="L37" i="12"/>
  <c r="M29" i="9"/>
  <c r="M43" i="9" s="1"/>
  <c r="M26" i="13"/>
  <c r="L33" i="9"/>
  <c r="L37" i="9"/>
  <c r="J33" i="9"/>
  <c r="H41" i="9"/>
  <c r="H37" i="9"/>
  <c r="H33" i="9"/>
  <c r="F41" i="9"/>
  <c r="D41" i="9"/>
  <c r="D33" i="9"/>
  <c r="N37" i="9"/>
  <c r="H41" i="8"/>
  <c r="L33" i="8"/>
  <c r="J27" i="13"/>
  <c r="J39" i="13" s="1"/>
  <c r="J51" i="13" s="1"/>
  <c r="J33" i="13" s="1"/>
  <c r="J33" i="8"/>
  <c r="I43" i="8"/>
  <c r="F27" i="13"/>
  <c r="F39" i="13" s="1"/>
  <c r="F51" i="13" s="1"/>
  <c r="N26" i="13"/>
  <c r="F41" i="8"/>
  <c r="E33" i="8"/>
  <c r="E32" i="8"/>
  <c r="G32" i="8"/>
  <c r="G43" i="8"/>
  <c r="E41" i="8"/>
  <c r="E37" i="8"/>
  <c r="G40" i="8"/>
  <c r="E36" i="8"/>
  <c r="K32" i="8"/>
  <c r="K43" i="8"/>
  <c r="K40" i="8"/>
  <c r="M29" i="8"/>
  <c r="M32" i="8" s="1"/>
  <c r="H33" i="8"/>
  <c r="L37" i="8"/>
  <c r="I36" i="8"/>
  <c r="I32" i="8"/>
  <c r="I41" i="8"/>
  <c r="F37" i="8"/>
  <c r="E43" i="8"/>
  <c r="N37" i="8"/>
  <c r="D37" i="8"/>
  <c r="N41" i="8"/>
  <c r="D33" i="8"/>
  <c r="M25" i="13"/>
  <c r="L27" i="13"/>
  <c r="L39" i="13" s="1"/>
  <c r="L51" i="13" s="1"/>
  <c r="K34" i="7"/>
  <c r="J39" i="7"/>
  <c r="K38" i="7"/>
  <c r="M12" i="13"/>
  <c r="M13" i="13" s="1"/>
  <c r="M31" i="13" s="1"/>
  <c r="M49" i="13" s="1"/>
  <c r="M27" i="7"/>
  <c r="M30" i="7" s="1"/>
  <c r="M16" i="13"/>
  <c r="N16" i="13"/>
  <c r="I13" i="13"/>
  <c r="I31" i="13" s="1"/>
  <c r="I49" i="13" s="1"/>
  <c r="H38" i="7"/>
  <c r="H17" i="13"/>
  <c r="H35" i="13" s="1"/>
  <c r="H50" i="13" s="1"/>
  <c r="G39" i="7"/>
  <c r="G30" i="7"/>
  <c r="N12" i="13"/>
  <c r="N13" i="13" s="1"/>
  <c r="N31" i="13" s="1"/>
  <c r="N49" i="13" s="1"/>
  <c r="G38" i="7"/>
  <c r="G34" i="7"/>
  <c r="F13" i="13"/>
  <c r="F31" i="13" s="1"/>
  <c r="F49" i="13" s="1"/>
  <c r="N25" i="13"/>
  <c r="L30" i="7"/>
  <c r="I27" i="13"/>
  <c r="I39" i="13" s="1"/>
  <c r="I51" i="13" s="1"/>
  <c r="H27" i="13"/>
  <c r="H39" i="13" s="1"/>
  <c r="H51" i="13" s="1"/>
  <c r="G35" i="7"/>
  <c r="J35" i="7"/>
  <c r="J31" i="7"/>
  <c r="K31" i="7"/>
  <c r="F31" i="7"/>
  <c r="D30" i="7"/>
  <c r="D41" i="7"/>
  <c r="N27" i="7"/>
  <c r="N41" i="7" s="1"/>
  <c r="D34" i="7"/>
  <c r="M29" i="6"/>
  <c r="M32" i="6" s="1"/>
  <c r="L41" i="6"/>
  <c r="I43" i="6"/>
  <c r="J37" i="6"/>
  <c r="H37" i="6"/>
  <c r="H41" i="6"/>
  <c r="F33" i="6"/>
  <c r="E43" i="6"/>
  <c r="E40" i="6"/>
  <c r="E36" i="6"/>
  <c r="D41" i="6"/>
  <c r="D37" i="6"/>
  <c r="J33" i="5"/>
  <c r="I40" i="5"/>
  <c r="I32" i="5"/>
  <c r="L40" i="5"/>
  <c r="J32" i="5"/>
  <c r="J43" i="5"/>
  <c r="J40" i="5"/>
  <c r="M29" i="5"/>
  <c r="M32" i="5" s="1"/>
  <c r="J37" i="5"/>
  <c r="J41" i="5"/>
  <c r="M31" i="5"/>
  <c r="M49" i="5" s="1"/>
  <c r="H43" i="5"/>
  <c r="H36" i="5"/>
  <c r="H32" i="5"/>
  <c r="F43" i="5"/>
  <c r="F37" i="5"/>
  <c r="F32" i="5"/>
  <c r="E43" i="5"/>
  <c r="E32" i="5"/>
  <c r="E36" i="5"/>
  <c r="N29" i="5"/>
  <c r="N40" i="5" s="1"/>
  <c r="D43" i="5"/>
  <c r="L33" i="4"/>
  <c r="J32" i="4"/>
  <c r="J40" i="4"/>
  <c r="I36" i="4"/>
  <c r="I40" i="4"/>
  <c r="H41" i="4"/>
  <c r="H33" i="4"/>
  <c r="M29" i="4"/>
  <c r="M40" i="4" s="1"/>
  <c r="J43" i="4"/>
  <c r="I43" i="4"/>
  <c r="J33" i="4"/>
  <c r="F33" i="4"/>
  <c r="F41" i="4"/>
  <c r="F32" i="4"/>
  <c r="E32" i="4"/>
  <c r="E43" i="4"/>
  <c r="E36" i="4"/>
  <c r="D33" i="4"/>
  <c r="F37" i="3"/>
  <c r="G32" i="3"/>
  <c r="L32" i="3"/>
  <c r="L43" i="3"/>
  <c r="I40" i="3"/>
  <c r="I32" i="3"/>
  <c r="K32" i="3"/>
  <c r="L33" i="2"/>
  <c r="M17" i="13"/>
  <c r="M35" i="13" s="1"/>
  <c r="M50" i="13" s="1"/>
  <c r="N17" i="13"/>
  <c r="N35" i="13" s="1"/>
  <c r="N50" i="13" s="1"/>
  <c r="M29" i="2"/>
  <c r="M32" i="2" s="1"/>
  <c r="H37" i="2"/>
  <c r="H41" i="2"/>
  <c r="H43" i="2"/>
  <c r="G37" i="13"/>
  <c r="G29" i="13"/>
  <c r="G32" i="13" s="1"/>
  <c r="L37" i="2"/>
  <c r="K29" i="13"/>
  <c r="K32" i="13" s="1"/>
  <c r="H32" i="2"/>
  <c r="K33" i="13"/>
  <c r="H33" i="2"/>
  <c r="E29" i="13"/>
  <c r="E43" i="13" s="1"/>
  <c r="D33" i="2"/>
  <c r="D32" i="2"/>
  <c r="N33" i="9"/>
  <c r="N33" i="8"/>
  <c r="D29" i="13"/>
  <c r="K37" i="13"/>
  <c r="D49" i="13"/>
  <c r="G41" i="13"/>
  <c r="G33" i="13"/>
  <c r="E49" i="13"/>
  <c r="E33" i="13" s="1"/>
  <c r="L49" i="13"/>
  <c r="H49" i="13"/>
  <c r="K41" i="13"/>
  <c r="L40" i="12"/>
  <c r="L36" i="12"/>
  <c r="L43" i="12"/>
  <c r="L32" i="12"/>
  <c r="G43" i="12"/>
  <c r="G40" i="12"/>
  <c r="G36" i="12"/>
  <c r="F36" i="12"/>
  <c r="F43" i="12"/>
  <c r="F40" i="12"/>
  <c r="H41" i="12"/>
  <c r="F33" i="12"/>
  <c r="M40" i="12"/>
  <c r="M36" i="12"/>
  <c r="M43" i="12"/>
  <c r="J37" i="12"/>
  <c r="H40" i="12"/>
  <c r="H36" i="12"/>
  <c r="H43" i="12"/>
  <c r="H32" i="12"/>
  <c r="K49" i="12"/>
  <c r="K33" i="12"/>
  <c r="F37" i="12"/>
  <c r="I49" i="12"/>
  <c r="I33" i="12" s="1"/>
  <c r="D40" i="12"/>
  <c r="D36" i="12"/>
  <c r="D43" i="12"/>
  <c r="D32" i="12"/>
  <c r="N29" i="12"/>
  <c r="G49" i="12"/>
  <c r="G33" i="12"/>
  <c r="D41" i="12"/>
  <c r="M32" i="12"/>
  <c r="E49" i="12"/>
  <c r="E33" i="12"/>
  <c r="K43" i="12"/>
  <c r="K40" i="12"/>
  <c r="K36" i="12"/>
  <c r="J36" i="12"/>
  <c r="J43" i="12"/>
  <c r="J40" i="12"/>
  <c r="M49" i="12"/>
  <c r="M33" i="12"/>
  <c r="N49" i="12"/>
  <c r="N33" i="12" s="1"/>
  <c r="N49" i="11"/>
  <c r="N33" i="11" s="1"/>
  <c r="I49" i="11"/>
  <c r="I33" i="11" s="1"/>
  <c r="L49" i="11"/>
  <c r="L33" i="11" s="1"/>
  <c r="G43" i="11"/>
  <c r="G40" i="11"/>
  <c r="G36" i="11"/>
  <c r="F41" i="11"/>
  <c r="M49" i="11"/>
  <c r="K43" i="11"/>
  <c r="K40" i="11"/>
  <c r="K36" i="11"/>
  <c r="E49" i="11"/>
  <c r="H49" i="11"/>
  <c r="H33" i="11"/>
  <c r="K49" i="11"/>
  <c r="G32" i="11"/>
  <c r="F33" i="11"/>
  <c r="M40" i="11"/>
  <c r="M36" i="11"/>
  <c r="M43" i="11"/>
  <c r="D49" i="11"/>
  <c r="D33" i="11" s="1"/>
  <c r="G49" i="11"/>
  <c r="G33" i="11" s="1"/>
  <c r="N29" i="11"/>
  <c r="E49" i="10"/>
  <c r="E33" i="10" s="1"/>
  <c r="J36" i="10"/>
  <c r="J43" i="10"/>
  <c r="J40" i="10"/>
  <c r="J37" i="10"/>
  <c r="J32" i="10"/>
  <c r="L40" i="10"/>
  <c r="L36" i="10"/>
  <c r="L43" i="10"/>
  <c r="L32" i="10"/>
  <c r="G43" i="10"/>
  <c r="G40" i="10"/>
  <c r="G36" i="10"/>
  <c r="F36" i="10"/>
  <c r="F43" i="10"/>
  <c r="F40" i="10"/>
  <c r="N49" i="10"/>
  <c r="N33" i="10" s="1"/>
  <c r="L37" i="10"/>
  <c r="D37" i="10"/>
  <c r="F41" i="10"/>
  <c r="L33" i="10"/>
  <c r="D33" i="10"/>
  <c r="F32" i="10"/>
  <c r="H40" i="10"/>
  <c r="H36" i="10"/>
  <c r="H43" i="10"/>
  <c r="H32" i="10"/>
  <c r="K49" i="10"/>
  <c r="K33" i="10" s="1"/>
  <c r="J33" i="10"/>
  <c r="I49" i="10"/>
  <c r="I33" i="10" s="1"/>
  <c r="D40" i="10"/>
  <c r="D36" i="10"/>
  <c r="D43" i="10"/>
  <c r="D32" i="10"/>
  <c r="N29" i="10"/>
  <c r="G49" i="10"/>
  <c r="G33" i="10"/>
  <c r="M49" i="10"/>
  <c r="K43" i="10"/>
  <c r="K40" i="10"/>
  <c r="K36" i="10"/>
  <c r="G43" i="9"/>
  <c r="G40" i="9"/>
  <c r="G36" i="9"/>
  <c r="F36" i="9"/>
  <c r="F43" i="9"/>
  <c r="F40" i="9"/>
  <c r="G32" i="9"/>
  <c r="M40" i="9"/>
  <c r="M36" i="9"/>
  <c r="L40" i="9"/>
  <c r="L36" i="9"/>
  <c r="L43" i="9"/>
  <c r="L32" i="9"/>
  <c r="F32" i="9"/>
  <c r="H40" i="9"/>
  <c r="H36" i="9"/>
  <c r="H43" i="9"/>
  <c r="H32" i="9"/>
  <c r="K49" i="9"/>
  <c r="K33" i="9"/>
  <c r="J41" i="9"/>
  <c r="J37" i="9"/>
  <c r="I49" i="9"/>
  <c r="I33" i="9"/>
  <c r="D40" i="9"/>
  <c r="D36" i="9"/>
  <c r="D43" i="9"/>
  <c r="D32" i="9"/>
  <c r="N29" i="9"/>
  <c r="G49" i="9"/>
  <c r="G33" i="9" s="1"/>
  <c r="N41" i="9"/>
  <c r="D37" i="9"/>
  <c r="E49" i="9"/>
  <c r="E33" i="9"/>
  <c r="K43" i="9"/>
  <c r="K40" i="9"/>
  <c r="K36" i="9"/>
  <c r="J36" i="9"/>
  <c r="J43" i="9"/>
  <c r="J40" i="9"/>
  <c r="K32" i="9"/>
  <c r="M49" i="9"/>
  <c r="H37" i="8"/>
  <c r="L40" i="8"/>
  <c r="L36" i="8"/>
  <c r="L43" i="8"/>
  <c r="L32" i="8"/>
  <c r="F36" i="8"/>
  <c r="F43" i="8"/>
  <c r="F40" i="8"/>
  <c r="J37" i="8"/>
  <c r="H40" i="8"/>
  <c r="H36" i="8"/>
  <c r="H43" i="8"/>
  <c r="H32" i="8"/>
  <c r="I37" i="8"/>
  <c r="K49" i="8"/>
  <c r="K33" i="8"/>
  <c r="J41" i="8"/>
  <c r="I33" i="8"/>
  <c r="L41" i="8"/>
  <c r="D41" i="8"/>
  <c r="D40" i="8"/>
  <c r="D36" i="8"/>
  <c r="D43" i="8"/>
  <c r="D32" i="8"/>
  <c r="N29" i="8"/>
  <c r="G49" i="8"/>
  <c r="M49" i="8"/>
  <c r="M33" i="8" s="1"/>
  <c r="J36" i="8"/>
  <c r="J43" i="8"/>
  <c r="J40" i="8"/>
  <c r="M47" i="7"/>
  <c r="M31" i="7"/>
  <c r="L47" i="7"/>
  <c r="L31" i="7" s="1"/>
  <c r="H47" i="7"/>
  <c r="H31" i="7" s="1"/>
  <c r="F35" i="7"/>
  <c r="K35" i="7"/>
  <c r="N47" i="7"/>
  <c r="K39" i="7"/>
  <c r="I47" i="7"/>
  <c r="D47" i="7"/>
  <c r="D31" i="7" s="1"/>
  <c r="F39" i="7"/>
  <c r="J34" i="7"/>
  <c r="J41" i="7"/>
  <c r="J38" i="7"/>
  <c r="E47" i="7"/>
  <c r="F34" i="7"/>
  <c r="F41" i="7"/>
  <c r="F38" i="7"/>
  <c r="G31" i="7"/>
  <c r="M49" i="6"/>
  <c r="M33" i="6" s="1"/>
  <c r="H40" i="6"/>
  <c r="H36" i="6"/>
  <c r="H43" i="6"/>
  <c r="H32" i="6"/>
  <c r="G43" i="6"/>
  <c r="G40" i="6"/>
  <c r="G36" i="6"/>
  <c r="F36" i="6"/>
  <c r="F43" i="6"/>
  <c r="F40" i="6"/>
  <c r="F41" i="6"/>
  <c r="I49" i="6"/>
  <c r="D40" i="6"/>
  <c r="D36" i="6"/>
  <c r="D43" i="6"/>
  <c r="D32" i="6"/>
  <c r="N29" i="6"/>
  <c r="K49" i="6"/>
  <c r="K33" i="6" s="1"/>
  <c r="F37" i="6"/>
  <c r="N49" i="6"/>
  <c r="N33" i="6" s="1"/>
  <c r="E49" i="6"/>
  <c r="E33" i="6"/>
  <c r="G49" i="6"/>
  <c r="G33" i="6" s="1"/>
  <c r="L33" i="6"/>
  <c r="D33" i="6"/>
  <c r="J41" i="6"/>
  <c r="J33" i="6"/>
  <c r="F32" i="6"/>
  <c r="L40" i="6"/>
  <c r="L36" i="6"/>
  <c r="L43" i="6"/>
  <c r="L32" i="6"/>
  <c r="K43" i="6"/>
  <c r="K40" i="6"/>
  <c r="K36" i="6"/>
  <c r="J36" i="6"/>
  <c r="J43" i="6"/>
  <c r="J40" i="6"/>
  <c r="G32" i="6"/>
  <c r="L49" i="5"/>
  <c r="K49" i="5"/>
  <c r="K33" i="5" s="1"/>
  <c r="H49" i="5"/>
  <c r="I49" i="5"/>
  <c r="I33" i="5"/>
  <c r="D49" i="5"/>
  <c r="G43" i="5"/>
  <c r="G36" i="5"/>
  <c r="G40" i="5"/>
  <c r="G49" i="5"/>
  <c r="G33" i="5"/>
  <c r="N49" i="5"/>
  <c r="N33" i="5" s="1"/>
  <c r="E49" i="5"/>
  <c r="E33" i="5" s="1"/>
  <c r="K43" i="5"/>
  <c r="K40" i="5"/>
  <c r="K36" i="5"/>
  <c r="G32" i="5"/>
  <c r="D40" i="4"/>
  <c r="D36" i="4"/>
  <c r="D43" i="4"/>
  <c r="D32" i="4"/>
  <c r="N29" i="4"/>
  <c r="F37" i="4"/>
  <c r="N49" i="4"/>
  <c r="N33" i="4" s="1"/>
  <c r="M49" i="4"/>
  <c r="M33" i="4" s="1"/>
  <c r="E49" i="4"/>
  <c r="E33" i="4" s="1"/>
  <c r="K43" i="4"/>
  <c r="K40" i="4"/>
  <c r="K36" i="4"/>
  <c r="K49" i="4"/>
  <c r="K33" i="4"/>
  <c r="H37" i="4"/>
  <c r="J41" i="4"/>
  <c r="K32" i="4"/>
  <c r="L41" i="4"/>
  <c r="D41" i="4"/>
  <c r="L40" i="4"/>
  <c r="L36" i="4"/>
  <c r="L43" i="4"/>
  <c r="L32" i="4"/>
  <c r="G43" i="4"/>
  <c r="G40" i="4"/>
  <c r="G36" i="4"/>
  <c r="G49" i="4"/>
  <c r="G33" i="4"/>
  <c r="J37" i="4"/>
  <c r="G32" i="4"/>
  <c r="H40" i="4"/>
  <c r="H36" i="4"/>
  <c r="H43" i="4"/>
  <c r="H32" i="4"/>
  <c r="L37" i="4"/>
  <c r="D37" i="4"/>
  <c r="I49" i="4"/>
  <c r="I33" i="4" s="1"/>
  <c r="E49" i="3"/>
  <c r="E33" i="3" s="1"/>
  <c r="F36" i="3"/>
  <c r="F43" i="3"/>
  <c r="F40" i="3"/>
  <c r="N31" i="3"/>
  <c r="J33" i="3"/>
  <c r="J41" i="3"/>
  <c r="D36" i="3"/>
  <c r="D40" i="3"/>
  <c r="D43" i="3"/>
  <c r="N29" i="3"/>
  <c r="N32" i="3" s="1"/>
  <c r="K49" i="3"/>
  <c r="K33" i="3"/>
  <c r="M29" i="3"/>
  <c r="M31" i="3"/>
  <c r="L49" i="3"/>
  <c r="L33" i="3" s="1"/>
  <c r="G49" i="3"/>
  <c r="G33" i="3" s="1"/>
  <c r="F33" i="3"/>
  <c r="F41" i="3"/>
  <c r="D37" i="3"/>
  <c r="I49" i="3"/>
  <c r="I33" i="3" s="1"/>
  <c r="H49" i="3"/>
  <c r="J36" i="3"/>
  <c r="J43" i="3"/>
  <c r="J40" i="3"/>
  <c r="L36" i="2"/>
  <c r="H36" i="2"/>
  <c r="L43" i="2"/>
  <c r="L32" i="2"/>
  <c r="L41" i="2"/>
  <c r="D37" i="2"/>
  <c r="J41" i="2"/>
  <c r="F37" i="2"/>
  <c r="J37" i="2"/>
  <c r="D36" i="2"/>
  <c r="D43" i="2"/>
  <c r="D41" i="2"/>
  <c r="J33" i="2"/>
  <c r="I49" i="2"/>
  <c r="I33" i="2" s="1"/>
  <c r="N29" i="2"/>
  <c r="M49" i="2"/>
  <c r="J36" i="2"/>
  <c r="J43" i="2"/>
  <c r="J40" i="2"/>
  <c r="J32" i="2"/>
  <c r="F41" i="2"/>
  <c r="E49" i="2"/>
  <c r="E33" i="2" s="1"/>
  <c r="K49" i="2"/>
  <c r="K33" i="2" s="1"/>
  <c r="F36" i="2"/>
  <c r="F43" i="2"/>
  <c r="F32" i="2"/>
  <c r="F40" i="2"/>
  <c r="K43" i="2"/>
  <c r="K40" i="2"/>
  <c r="K36" i="2"/>
  <c r="G49" i="2"/>
  <c r="G33" i="2" s="1"/>
  <c r="F33" i="2"/>
  <c r="M40" i="2"/>
  <c r="N49" i="2"/>
  <c r="N33" i="2" s="1"/>
  <c r="G43" i="2"/>
  <c r="G40" i="2"/>
  <c r="G36" i="2"/>
  <c r="N26" i="1"/>
  <c r="H27" i="1"/>
  <c r="N25" i="1"/>
  <c r="D33" i="13" l="1"/>
  <c r="M40" i="10"/>
  <c r="J41" i="13"/>
  <c r="M36" i="10"/>
  <c r="M32" i="10"/>
  <c r="M27" i="13"/>
  <c r="M39" i="13" s="1"/>
  <c r="M51" i="13" s="1"/>
  <c r="M33" i="13" s="1"/>
  <c r="M32" i="9"/>
  <c r="L29" i="13"/>
  <c r="L40" i="13" s="1"/>
  <c r="J37" i="13"/>
  <c r="J29" i="13"/>
  <c r="J32" i="13" s="1"/>
  <c r="N27" i="13"/>
  <c r="N39" i="13" s="1"/>
  <c r="N51" i="13" s="1"/>
  <c r="N37" i="13" s="1"/>
  <c r="F41" i="13"/>
  <c r="H29" i="13"/>
  <c r="H40" i="13" s="1"/>
  <c r="F33" i="13"/>
  <c r="F37" i="13"/>
  <c r="M43" i="8"/>
  <c r="M40" i="8"/>
  <c r="M36" i="8"/>
  <c r="L33" i="13"/>
  <c r="M41" i="7"/>
  <c r="M34" i="7"/>
  <c r="M38" i="7"/>
  <c r="I29" i="13"/>
  <c r="I40" i="13" s="1"/>
  <c r="F29" i="13"/>
  <c r="F43" i="13" s="1"/>
  <c r="H33" i="13"/>
  <c r="I33" i="13"/>
  <c r="N30" i="7"/>
  <c r="N38" i="7"/>
  <c r="N34" i="7"/>
  <c r="M43" i="6"/>
  <c r="M36" i="6"/>
  <c r="M40" i="6"/>
  <c r="M40" i="5"/>
  <c r="M43" i="5"/>
  <c r="M36" i="5"/>
  <c r="N43" i="5"/>
  <c r="N36" i="5"/>
  <c r="N32" i="5"/>
  <c r="M43" i="4"/>
  <c r="M36" i="4"/>
  <c r="M32" i="4"/>
  <c r="K36" i="13"/>
  <c r="M36" i="2"/>
  <c r="M43" i="2"/>
  <c r="K43" i="13"/>
  <c r="K40" i="13"/>
  <c r="G40" i="13"/>
  <c r="G43" i="13"/>
  <c r="G36" i="13"/>
  <c r="E36" i="13"/>
  <c r="E32" i="13"/>
  <c r="E40" i="13"/>
  <c r="D40" i="13"/>
  <c r="D36" i="13"/>
  <c r="D43" i="13"/>
  <c r="D32" i="13"/>
  <c r="H41" i="13"/>
  <c r="H37" i="13"/>
  <c r="E41" i="13"/>
  <c r="E37" i="13"/>
  <c r="D37" i="13"/>
  <c r="D41" i="13"/>
  <c r="L37" i="13"/>
  <c r="L41" i="13"/>
  <c r="I41" i="13"/>
  <c r="I37" i="13"/>
  <c r="N36" i="12"/>
  <c r="N43" i="12"/>
  <c r="N40" i="12"/>
  <c r="N32" i="12"/>
  <c r="N41" i="12"/>
  <c r="N37" i="12"/>
  <c r="I41" i="12"/>
  <c r="I37" i="12"/>
  <c r="M37" i="12"/>
  <c r="M41" i="12"/>
  <c r="E41" i="12"/>
  <c r="E37" i="12"/>
  <c r="G41" i="12"/>
  <c r="G37" i="12"/>
  <c r="K41" i="12"/>
  <c r="K37" i="12"/>
  <c r="M37" i="11"/>
  <c r="M41" i="11"/>
  <c r="K37" i="11"/>
  <c r="K41" i="11"/>
  <c r="E41" i="11"/>
  <c r="E37" i="11"/>
  <c r="M33" i="11"/>
  <c r="D41" i="11"/>
  <c r="D37" i="11"/>
  <c r="H37" i="11"/>
  <c r="H41" i="11"/>
  <c r="N36" i="11"/>
  <c r="N43" i="11"/>
  <c r="N40" i="11"/>
  <c r="N32" i="11"/>
  <c r="I41" i="11"/>
  <c r="I37" i="11"/>
  <c r="G41" i="11"/>
  <c r="G37" i="11"/>
  <c r="K33" i="11"/>
  <c r="E33" i="11"/>
  <c r="L37" i="11"/>
  <c r="L41" i="11"/>
  <c r="N37" i="11"/>
  <c r="N41" i="11"/>
  <c r="M41" i="10"/>
  <c r="M37" i="10"/>
  <c r="I41" i="10"/>
  <c r="I37" i="10"/>
  <c r="K37" i="10"/>
  <c r="K41" i="10"/>
  <c r="N41" i="10"/>
  <c r="N37" i="10"/>
  <c r="E41" i="10"/>
  <c r="E37" i="10"/>
  <c r="G41" i="10"/>
  <c r="G37" i="10"/>
  <c r="M33" i="10"/>
  <c r="N36" i="10"/>
  <c r="N43" i="10"/>
  <c r="N40" i="10"/>
  <c r="N32" i="10"/>
  <c r="M41" i="9"/>
  <c r="M37" i="9"/>
  <c r="E41" i="9"/>
  <c r="E37" i="9"/>
  <c r="I37" i="9"/>
  <c r="I41" i="9"/>
  <c r="K41" i="9"/>
  <c r="K37" i="9"/>
  <c r="G41" i="9"/>
  <c r="G37" i="9"/>
  <c r="M33" i="9"/>
  <c r="N36" i="9"/>
  <c r="N43" i="9"/>
  <c r="N40" i="9"/>
  <c r="N32" i="9"/>
  <c r="G37" i="8"/>
  <c r="G41" i="8"/>
  <c r="N36" i="8"/>
  <c r="N43" i="8"/>
  <c r="N40" i="8"/>
  <c r="N32" i="8"/>
  <c r="M37" i="8"/>
  <c r="M41" i="8"/>
  <c r="G33" i="8"/>
  <c r="K37" i="8"/>
  <c r="K41" i="8"/>
  <c r="E35" i="7"/>
  <c r="E39" i="7"/>
  <c r="I39" i="7"/>
  <c r="I35" i="7"/>
  <c r="L39" i="7"/>
  <c r="L35" i="7"/>
  <c r="D39" i="7"/>
  <c r="D35" i="7"/>
  <c r="N39" i="7"/>
  <c r="N35" i="7"/>
  <c r="E31" i="7"/>
  <c r="I31" i="7"/>
  <c r="N31" i="7"/>
  <c r="H39" i="7"/>
  <c r="H35" i="7"/>
  <c r="M35" i="7"/>
  <c r="M39" i="7"/>
  <c r="I41" i="6"/>
  <c r="I37" i="6"/>
  <c r="E37" i="6"/>
  <c r="E41" i="6"/>
  <c r="K37" i="6"/>
  <c r="K41" i="6"/>
  <c r="M41" i="6"/>
  <c r="M37" i="6"/>
  <c r="N36" i="6"/>
  <c r="N43" i="6"/>
  <c r="N40" i="6"/>
  <c r="N32" i="6"/>
  <c r="G41" i="6"/>
  <c r="G37" i="6"/>
  <c r="N41" i="6"/>
  <c r="N37" i="6"/>
  <c r="I33" i="6"/>
  <c r="H41" i="5"/>
  <c r="H37" i="5"/>
  <c r="G37" i="5"/>
  <c r="G41" i="5"/>
  <c r="M37" i="5"/>
  <c r="M41" i="5"/>
  <c r="M33" i="5"/>
  <c r="I37" i="5"/>
  <c r="I41" i="5"/>
  <c r="K41" i="5"/>
  <c r="K37" i="5"/>
  <c r="D41" i="5"/>
  <c r="D37" i="5"/>
  <c r="L41" i="5"/>
  <c r="L37" i="5"/>
  <c r="E37" i="5"/>
  <c r="E41" i="5"/>
  <c r="N37" i="5"/>
  <c r="N41" i="5"/>
  <c r="D33" i="5"/>
  <c r="H33" i="5"/>
  <c r="L33" i="5"/>
  <c r="G41" i="4"/>
  <c r="G37" i="4"/>
  <c r="M41" i="4"/>
  <c r="M37" i="4"/>
  <c r="N36" i="4"/>
  <c r="N43" i="4"/>
  <c r="N40" i="4"/>
  <c r="N32" i="4"/>
  <c r="I41" i="4"/>
  <c r="I37" i="4"/>
  <c r="K41" i="4"/>
  <c r="K37" i="4"/>
  <c r="E37" i="4"/>
  <c r="E41" i="4"/>
  <c r="N41" i="4"/>
  <c r="N37" i="4"/>
  <c r="M40" i="3"/>
  <c r="M36" i="3"/>
  <c r="M43" i="3"/>
  <c r="L41" i="3"/>
  <c r="L37" i="3"/>
  <c r="H37" i="3"/>
  <c r="H41" i="3"/>
  <c r="I37" i="3"/>
  <c r="I41" i="3"/>
  <c r="M32" i="3"/>
  <c r="K37" i="3"/>
  <c r="K41" i="3"/>
  <c r="N49" i="3"/>
  <c r="N33" i="3" s="1"/>
  <c r="H33" i="3"/>
  <c r="G41" i="3"/>
  <c r="G37" i="3"/>
  <c r="M49" i="3"/>
  <c r="M33" i="3" s="1"/>
  <c r="N36" i="3"/>
  <c r="N43" i="3"/>
  <c r="N40" i="3"/>
  <c r="E41" i="3"/>
  <c r="E37" i="3"/>
  <c r="N37" i="2"/>
  <c r="N41" i="2"/>
  <c r="M37" i="2"/>
  <c r="M41" i="2"/>
  <c r="E37" i="2"/>
  <c r="E41" i="2"/>
  <c r="N36" i="2"/>
  <c r="N43" i="2"/>
  <c r="N40" i="2"/>
  <c r="N32" i="2"/>
  <c r="G41" i="2"/>
  <c r="G37" i="2"/>
  <c r="K37" i="2"/>
  <c r="K41" i="2"/>
  <c r="M33" i="2"/>
  <c r="I37" i="2"/>
  <c r="I41" i="2"/>
  <c r="A2" i="1"/>
  <c r="M37" i="13" l="1"/>
  <c r="M29" i="13"/>
  <c r="M32" i="13" s="1"/>
  <c r="M41" i="13"/>
  <c r="J43" i="13"/>
  <c r="J36" i="13"/>
  <c r="J40" i="13"/>
  <c r="H43" i="13"/>
  <c r="H32" i="13"/>
  <c r="L43" i="13"/>
  <c r="L36" i="13"/>
  <c r="L32" i="13"/>
  <c r="N33" i="13"/>
  <c r="N41" i="13"/>
  <c r="H36" i="13"/>
  <c r="I43" i="13"/>
  <c r="I32" i="13"/>
  <c r="I36" i="13"/>
  <c r="N29" i="13"/>
  <c r="N32" i="13" s="1"/>
  <c r="F36" i="13"/>
  <c r="F32" i="13"/>
  <c r="F40" i="13"/>
  <c r="M36" i="13"/>
  <c r="M41" i="3"/>
  <c r="M37" i="3"/>
  <c r="N37" i="3"/>
  <c r="N41" i="3"/>
  <c r="M40" i="13" l="1"/>
  <c r="M43" i="13"/>
  <c r="N43" i="13"/>
  <c r="N40" i="13"/>
  <c r="N36" i="13"/>
  <c r="N24" i="1"/>
  <c r="N23" i="1"/>
  <c r="N22" i="1"/>
  <c r="N21" i="1"/>
  <c r="N20" i="1"/>
  <c r="L27" i="1"/>
  <c r="L39" i="1" s="1"/>
  <c r="L51" i="1" s="1"/>
  <c r="K27" i="1"/>
  <c r="K39" i="1" s="1"/>
  <c r="K51" i="1" s="1"/>
  <c r="J27" i="1"/>
  <c r="J39" i="1" s="1"/>
  <c r="J51" i="1" s="1"/>
  <c r="I27" i="1"/>
  <c r="I39" i="1" s="1"/>
  <c r="I51" i="1" s="1"/>
  <c r="H39" i="1"/>
  <c r="H51" i="1" s="1"/>
  <c r="G27" i="1"/>
  <c r="G39" i="1" s="1"/>
  <c r="G51" i="1" s="1"/>
  <c r="F27" i="1"/>
  <c r="F39" i="1" s="1"/>
  <c r="F51" i="1" s="1"/>
  <c r="E27" i="1"/>
  <c r="E39" i="1" s="1"/>
  <c r="E51" i="1" s="1"/>
  <c r="D27" i="1"/>
  <c r="D39" i="1" s="1"/>
  <c r="D51" i="1" s="1"/>
  <c r="L17" i="1"/>
  <c r="L35" i="1" s="1"/>
  <c r="L50" i="1" s="1"/>
  <c r="K17" i="1"/>
  <c r="K35" i="1" s="1"/>
  <c r="K50" i="1" s="1"/>
  <c r="J17" i="1"/>
  <c r="J35" i="1" s="1"/>
  <c r="J50" i="1" s="1"/>
  <c r="I17" i="1"/>
  <c r="I35" i="1" s="1"/>
  <c r="I50" i="1" s="1"/>
  <c r="H17" i="1"/>
  <c r="H35" i="1" s="1"/>
  <c r="H50" i="1" s="1"/>
  <c r="G17" i="1"/>
  <c r="G35" i="1" s="1"/>
  <c r="G50" i="1" s="1"/>
  <c r="F17" i="1"/>
  <c r="F35" i="1" s="1"/>
  <c r="F50" i="1" s="1"/>
  <c r="E35" i="1"/>
  <c r="E50" i="1" s="1"/>
  <c r="D17" i="1"/>
  <c r="D35" i="1" s="1"/>
  <c r="D50" i="1" s="1"/>
  <c r="N16" i="1"/>
  <c r="M16" i="1"/>
  <c r="N15" i="1"/>
  <c r="M15" i="1"/>
  <c r="N10" i="1"/>
  <c r="M10" i="1"/>
  <c r="L13" i="1"/>
  <c r="L31" i="1" s="1"/>
  <c r="K13" i="1"/>
  <c r="J13" i="1"/>
  <c r="J31" i="1" s="1"/>
  <c r="I13" i="1"/>
  <c r="I31" i="1" s="1"/>
  <c r="I49" i="1" s="1"/>
  <c r="H13" i="1"/>
  <c r="H31" i="1" s="1"/>
  <c r="H49" i="1" s="1"/>
  <c r="G13" i="1"/>
  <c r="F13" i="1"/>
  <c r="E13" i="1"/>
  <c r="E31" i="1" s="1"/>
  <c r="D13" i="1"/>
  <c r="D31" i="1" s="1"/>
  <c r="D49" i="1" s="1"/>
  <c r="N8" i="1"/>
  <c r="M7" i="1"/>
  <c r="M8" i="1" s="1"/>
  <c r="L8" i="1"/>
  <c r="K8" i="1"/>
  <c r="J8" i="1"/>
  <c r="I8" i="1"/>
  <c r="H8" i="1"/>
  <c r="G8" i="1"/>
  <c r="F8" i="1"/>
  <c r="E8" i="1"/>
  <c r="D8" i="1"/>
  <c r="M13" i="1" l="1"/>
  <c r="M31" i="1" s="1"/>
  <c r="M39" i="1"/>
  <c r="M51" i="1" s="1"/>
  <c r="F29" i="1"/>
  <c r="F36" i="1" s="1"/>
  <c r="M17" i="1"/>
  <c r="M35" i="1" s="1"/>
  <c r="M50" i="1" s="1"/>
  <c r="K29" i="1"/>
  <c r="K40" i="1" s="1"/>
  <c r="I29" i="1"/>
  <c r="I43" i="1" s="1"/>
  <c r="I37" i="1"/>
  <c r="G29" i="1"/>
  <c r="G43" i="1" s="1"/>
  <c r="L29" i="1"/>
  <c r="L40" i="1" s="1"/>
  <c r="I33" i="1"/>
  <c r="F31" i="1"/>
  <c r="F49" i="1" s="1"/>
  <c r="F41" i="1" s="1"/>
  <c r="L49" i="1"/>
  <c r="L33" i="1" s="1"/>
  <c r="K31" i="1"/>
  <c r="K49" i="1" s="1"/>
  <c r="J49" i="1"/>
  <c r="J33" i="1" s="1"/>
  <c r="J29" i="1"/>
  <c r="J32" i="1" s="1"/>
  <c r="I41" i="1"/>
  <c r="H41" i="1"/>
  <c r="H33" i="1"/>
  <c r="H37" i="1"/>
  <c r="H29" i="1"/>
  <c r="G31" i="1"/>
  <c r="G49" i="1" s="1"/>
  <c r="E49" i="1"/>
  <c r="E33" i="1" s="1"/>
  <c r="E29" i="1"/>
  <c r="E32" i="1" s="1"/>
  <c r="D41" i="1"/>
  <c r="D37" i="1"/>
  <c r="D33" i="1"/>
  <c r="N27" i="1"/>
  <c r="N39" i="1" s="1"/>
  <c r="N51" i="1" s="1"/>
  <c r="N17" i="1"/>
  <c r="N35" i="1" s="1"/>
  <c r="N50" i="1" s="1"/>
  <c r="D29" i="1"/>
  <c r="N13" i="1"/>
  <c r="N31" i="1" s="1"/>
  <c r="N29" i="1" l="1"/>
  <c r="F37" i="1"/>
  <c r="D43" i="1"/>
  <c r="G36" i="1"/>
  <c r="F43" i="1"/>
  <c r="F40" i="1"/>
  <c r="F32" i="1"/>
  <c r="K43" i="1"/>
  <c r="M29" i="1"/>
  <c r="M36" i="1" s="1"/>
  <c r="K36" i="1"/>
  <c r="I36" i="1"/>
  <c r="I32" i="1"/>
  <c r="L32" i="1"/>
  <c r="K32" i="1"/>
  <c r="I40" i="1"/>
  <c r="G40" i="1"/>
  <c r="G32" i="1"/>
  <c r="L43" i="1"/>
  <c r="L36" i="1"/>
  <c r="F33" i="1"/>
  <c r="L37" i="1"/>
  <c r="L41" i="1"/>
  <c r="M49" i="1"/>
  <c r="M33" i="1" s="1"/>
  <c r="K33" i="1"/>
  <c r="K41" i="1"/>
  <c r="K37" i="1"/>
  <c r="J41" i="1"/>
  <c r="J37" i="1"/>
  <c r="J43" i="1"/>
  <c r="J36" i="1"/>
  <c r="J40" i="1"/>
  <c r="H43" i="1"/>
  <c r="H40" i="1"/>
  <c r="H36" i="1"/>
  <c r="H32" i="1"/>
  <c r="G33" i="1"/>
  <c r="G37" i="1"/>
  <c r="G41" i="1"/>
  <c r="E43" i="1"/>
  <c r="E40" i="1"/>
  <c r="E36" i="1"/>
  <c r="E41" i="1"/>
  <c r="E37" i="1"/>
  <c r="N49" i="1"/>
  <c r="D40" i="1"/>
  <c r="D36" i="1"/>
  <c r="D32" i="1"/>
  <c r="N40" i="1" l="1"/>
  <c r="M43" i="1"/>
  <c r="M32" i="1"/>
  <c r="M40" i="1"/>
  <c r="M37" i="1"/>
  <c r="M41" i="1"/>
  <c r="N41" i="1"/>
  <c r="N37" i="1"/>
  <c r="N33" i="1"/>
  <c r="N32" i="1" l="1"/>
  <c r="N43" i="1"/>
  <c r="N36" i="1"/>
</calcChain>
</file>

<file path=xl/sharedStrings.xml><?xml version="1.0" encoding="utf-8"?>
<sst xmlns="http://schemas.openxmlformats.org/spreadsheetml/2006/main" count="571" uniqueCount="40">
  <si>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</si>
  <si>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</si>
  <si>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</si>
  <si>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</si>
  <si>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</si>
  <si>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</si>
  <si>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</si>
  <si>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</si>
  <si>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</si>
  <si>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</si>
  <si>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</si>
  <si>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</si>
  <si>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</si>
  <si>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</si>
  <si>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</si>
  <si>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</si>
  <si>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</si>
  <si>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</si>
  <si>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</si>
  <si>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</si>
  <si>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</si>
  <si>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</si>
  <si>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</si>
  <si>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Stephen R. Koons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</si>
  <si>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</si>
  <si>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</si>
  <si>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</si>
  <si>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</si>
  <si>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</si>
  <si>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</si>
  <si>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</si>
  <si>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</si>
  <si>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</si>
  <si>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</si>
  <si>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</si>
  <si>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Presiding Judge</t>
  </si>
  <si>
    <t>Thomas James Brown</t>
  </si>
  <si>
    <t>Kelly Ingram</t>
  </si>
  <si>
    <t>David C. Koenig</t>
  </si>
  <si>
    <t>Michelle Naberhaus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</si>
</sst>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4" fillId="2" borderId="0" xfId="2" applyNumberFormat="1" applyFill="1" applyBorder="1"/>
    <xf numFmtId="3" fontId="4" fillId="2" borderId="0" xfId="2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7" workbookViewId="0">
      <selection activeCell="A23" sqref="A23:A26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5" x14ac:dyDescent="0.3">
      <c r="A2" s="23" t="str">
        <f ca="1">UPPER(MID(CELL("filename",A1),FIND("]",CELL("filename",A1))+1,255)&amp;" "&amp;YR)</f>
        <v>JANUARY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4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23</v>
      </c>
      <c r="E7">
        <v>8</v>
      </c>
      <c r="F7">
        <v>0</v>
      </c>
      <c r="G7">
        <v>2</v>
      </c>
      <c r="H7">
        <v>0</v>
      </c>
      <c r="I7">
        <v>1</v>
      </c>
      <c r="J7">
        <v>2</v>
      </c>
      <c r="K7">
        <v>1</v>
      </c>
      <c r="L7">
        <v>0</v>
      </c>
      <c r="M7" s="2">
        <f>SUM(I7:L7)</f>
        <v>4</v>
      </c>
      <c r="N7" s="2">
        <f>SUM(D7:L7)</f>
        <v>37</v>
      </c>
    </row>
    <row r="8" spans="1:14" ht="14.45" x14ac:dyDescent="0.3">
      <c r="A8" s="5" t="s">
        <v>16</v>
      </c>
      <c r="B8" s="5"/>
      <c r="D8" s="9">
        <f>D7</f>
        <v>23</v>
      </c>
      <c r="E8" s="9">
        <f t="shared" ref="E8:N8" si="0">E7</f>
        <v>8</v>
      </c>
      <c r="F8" s="9">
        <f t="shared" si="0"/>
        <v>0</v>
      </c>
      <c r="G8" s="9">
        <f t="shared" si="0"/>
        <v>2</v>
      </c>
      <c r="H8" s="9">
        <f t="shared" si="0"/>
        <v>0</v>
      </c>
      <c r="I8" s="9">
        <f t="shared" si="0"/>
        <v>1</v>
      </c>
      <c r="J8" s="9">
        <f t="shared" si="0"/>
        <v>2</v>
      </c>
      <c r="K8" s="9">
        <f t="shared" si="0"/>
        <v>1</v>
      </c>
      <c r="L8" s="9">
        <f t="shared" si="0"/>
        <v>0</v>
      </c>
      <c r="M8" s="9">
        <f t="shared" si="0"/>
        <v>4</v>
      </c>
      <c r="N8" s="9">
        <f t="shared" si="0"/>
        <v>37</v>
      </c>
    </row>
    <row r="9" spans="1:14" ht="14.45" x14ac:dyDescent="0.3">
      <c r="A9" s="5"/>
      <c r="B9" s="5"/>
    </row>
    <row r="10" spans="1:14" ht="14.45" x14ac:dyDescent="0.3">
      <c r="A10" s="4" t="s">
        <v>37</v>
      </c>
      <c r="B10" s="14">
        <v>2</v>
      </c>
      <c r="D10">
        <v>126</v>
      </c>
      <c r="E10">
        <v>61</v>
      </c>
      <c r="F10">
        <v>23</v>
      </c>
      <c r="G10">
        <v>33</v>
      </c>
      <c r="H10">
        <v>23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266</v>
      </c>
    </row>
    <row r="11" spans="1:14" ht="14.45" x14ac:dyDescent="0.3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2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2</v>
      </c>
    </row>
    <row r="12" spans="1:14" ht="14.45" x14ac:dyDescent="0.3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133</v>
      </c>
      <c r="J12">
        <v>71</v>
      </c>
      <c r="K12">
        <v>45</v>
      </c>
      <c r="L12">
        <v>22</v>
      </c>
      <c r="M12" s="2">
        <f t="shared" si="1"/>
        <v>271</v>
      </c>
      <c r="N12" s="2">
        <f t="shared" si="2"/>
        <v>271</v>
      </c>
    </row>
    <row r="13" spans="1:14" ht="14.45" x14ac:dyDescent="0.3">
      <c r="A13" s="5" t="s">
        <v>19</v>
      </c>
      <c r="B13" s="6"/>
      <c r="D13" s="9">
        <f>SUM(D10:D12)</f>
        <v>126</v>
      </c>
      <c r="E13" s="9">
        <f t="shared" ref="E13:N13" si="3">SUM(E10:E12)</f>
        <v>61</v>
      </c>
      <c r="F13" s="9">
        <f t="shared" si="3"/>
        <v>23</v>
      </c>
      <c r="G13" s="9">
        <f t="shared" si="3"/>
        <v>33</v>
      </c>
      <c r="H13" s="9">
        <f t="shared" si="3"/>
        <v>25</v>
      </c>
      <c r="I13" s="9">
        <f t="shared" si="3"/>
        <v>133</v>
      </c>
      <c r="J13" s="9">
        <f t="shared" si="3"/>
        <v>71</v>
      </c>
      <c r="K13" s="9">
        <f t="shared" si="3"/>
        <v>45</v>
      </c>
      <c r="L13" s="9">
        <f t="shared" si="3"/>
        <v>22</v>
      </c>
      <c r="M13" s="9">
        <f t="shared" si="3"/>
        <v>271</v>
      </c>
      <c r="N13" s="9">
        <f t="shared" si="3"/>
        <v>539</v>
      </c>
    </row>
    <row r="14" spans="1:14" ht="14.45" x14ac:dyDescent="0.3">
      <c r="A14" s="3"/>
      <c r="B14" s="15"/>
    </row>
    <row r="15" spans="1:14" ht="14.45" x14ac:dyDescent="0.3">
      <c r="A15" s="4" t="s">
        <v>24</v>
      </c>
      <c r="B15" s="14">
        <v>1</v>
      </c>
      <c r="D15">
        <v>105</v>
      </c>
      <c r="E15">
        <v>60</v>
      </c>
      <c r="F15">
        <v>37</v>
      </c>
      <c r="G15">
        <v>10</v>
      </c>
      <c r="H15">
        <v>2</v>
      </c>
      <c r="I15">
        <v>0</v>
      </c>
      <c r="J15">
        <v>0</v>
      </c>
      <c r="K15">
        <v>0</v>
      </c>
      <c r="L15">
        <v>0</v>
      </c>
      <c r="M15" s="2">
        <f t="shared" ref="M15:M16" si="4">SUM(I15:L15)</f>
        <v>0</v>
      </c>
      <c r="N15" s="2">
        <f t="shared" ref="N15:N16" si="5">SUM(D15:L15)</f>
        <v>214</v>
      </c>
    </row>
    <row r="16" spans="1:14" ht="14.45" x14ac:dyDescent="0.3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101</v>
      </c>
      <c r="K16">
        <v>48</v>
      </c>
      <c r="L16">
        <v>16</v>
      </c>
      <c r="M16" s="2">
        <f t="shared" si="4"/>
        <v>323</v>
      </c>
      <c r="N16" s="2">
        <f t="shared" si="5"/>
        <v>323</v>
      </c>
    </row>
    <row r="17" spans="1:14" ht="14.45" x14ac:dyDescent="0.3">
      <c r="A17" s="5" t="s">
        <v>21</v>
      </c>
      <c r="B17" s="6"/>
      <c r="D17" s="9">
        <f>SUM(D15:D16)</f>
        <v>105</v>
      </c>
      <c r="E17" s="9">
        <f>SUM(E15:E16)</f>
        <v>60</v>
      </c>
      <c r="F17" s="9">
        <f t="shared" ref="F17" si="6">SUM(F15:F16)</f>
        <v>37</v>
      </c>
      <c r="G17" s="9">
        <f t="shared" ref="G17" si="7">SUM(G15:G16)</f>
        <v>10</v>
      </c>
      <c r="H17" s="9">
        <f t="shared" ref="H17" si="8">SUM(H15:H16)</f>
        <v>2</v>
      </c>
      <c r="I17" s="9">
        <f t="shared" ref="I17" si="9">SUM(I15:I16)</f>
        <v>158</v>
      </c>
      <c r="J17" s="9">
        <f t="shared" ref="J17" si="10">SUM(J15:J16)</f>
        <v>101</v>
      </c>
      <c r="K17" s="9">
        <f t="shared" ref="K17" si="11">SUM(K15:K16)</f>
        <v>48</v>
      </c>
      <c r="L17" s="9">
        <f t="shared" ref="L17" si="12">SUM(L15:L16)</f>
        <v>16</v>
      </c>
      <c r="M17" s="9">
        <f t="shared" ref="M17" si="13">SUM(M15:M16)</f>
        <v>323</v>
      </c>
      <c r="N17" s="9">
        <f t="shared" ref="N17" si="14">SUM(N15:N16)</f>
        <v>537</v>
      </c>
    </row>
    <row r="18" spans="1:14" ht="14.45" x14ac:dyDescent="0.3">
      <c r="A18" s="5"/>
      <c r="B18" s="6"/>
    </row>
    <row r="19" spans="1:14" ht="14.45" x14ac:dyDescent="0.3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2</v>
      </c>
      <c r="I19">
        <v>182</v>
      </c>
      <c r="J19">
        <v>91</v>
      </c>
      <c r="K19">
        <v>65</v>
      </c>
      <c r="L19">
        <v>28</v>
      </c>
      <c r="M19" s="2">
        <f t="shared" ref="M19:M26" si="15">SUM(I19:L19)</f>
        <v>366</v>
      </c>
      <c r="N19" s="2">
        <f t="shared" ref="N19" si="16">SUM(D19:L19)</f>
        <v>368</v>
      </c>
    </row>
    <row r="20" spans="1:14" ht="14.45" x14ac:dyDescent="0.3">
      <c r="A20" s="7" t="s">
        <v>22</v>
      </c>
      <c r="B20" s="14">
        <v>11</v>
      </c>
      <c r="D20">
        <v>30</v>
      </c>
      <c r="E20">
        <v>29</v>
      </c>
      <c r="F20">
        <v>13</v>
      </c>
      <c r="G20">
        <v>1</v>
      </c>
      <c r="H20">
        <v>6</v>
      </c>
      <c r="I20">
        <v>0</v>
      </c>
      <c r="J20">
        <v>0</v>
      </c>
      <c r="K20">
        <v>0</v>
      </c>
      <c r="L20">
        <v>0</v>
      </c>
      <c r="M20" s="2">
        <f t="shared" si="15"/>
        <v>0</v>
      </c>
      <c r="N20" s="2">
        <f t="shared" ref="N20:N26" si="17">SUM(D20:L20)</f>
        <v>79</v>
      </c>
    </row>
    <row r="21" spans="1:14" ht="14.45" x14ac:dyDescent="0.3">
      <c r="A21" s="7" t="s">
        <v>23</v>
      </c>
      <c r="B21" s="14">
        <v>3</v>
      </c>
      <c r="D21">
        <v>76</v>
      </c>
      <c r="E21">
        <v>50</v>
      </c>
      <c r="F21">
        <v>35</v>
      </c>
      <c r="G21">
        <v>14</v>
      </c>
      <c r="H21">
        <v>5</v>
      </c>
      <c r="I21">
        <v>0</v>
      </c>
      <c r="J21">
        <v>0</v>
      </c>
      <c r="K21">
        <v>0</v>
      </c>
      <c r="L21">
        <v>0</v>
      </c>
      <c r="M21" s="2">
        <f t="shared" si="15"/>
        <v>0</v>
      </c>
      <c r="N21" s="2">
        <f t="shared" si="17"/>
        <v>180</v>
      </c>
    </row>
    <row r="22" spans="1:14" ht="14.45" x14ac:dyDescent="0.3">
      <c r="A22" s="4" t="s">
        <v>38</v>
      </c>
      <c r="B22" s="14">
        <v>5</v>
      </c>
      <c r="D22">
        <v>51</v>
      </c>
      <c r="E22">
        <v>56</v>
      </c>
      <c r="F22">
        <v>28</v>
      </c>
      <c r="G22">
        <v>23</v>
      </c>
      <c r="H22">
        <v>4</v>
      </c>
      <c r="I22">
        <v>0</v>
      </c>
      <c r="J22">
        <v>0</v>
      </c>
      <c r="K22">
        <v>0</v>
      </c>
      <c r="L22">
        <v>0</v>
      </c>
      <c r="M22" s="2">
        <f t="shared" si="15"/>
        <v>0</v>
      </c>
      <c r="N22" s="2">
        <f t="shared" si="17"/>
        <v>162</v>
      </c>
    </row>
    <row r="23" spans="1:14" ht="14.45" x14ac:dyDescent="0.3">
      <c r="A23" s="18" t="s">
        <v>36</v>
      </c>
      <c r="B23" s="14">
        <v>6</v>
      </c>
      <c r="D23">
        <v>92</v>
      </c>
      <c r="E23">
        <v>41</v>
      </c>
      <c r="F23">
        <v>27</v>
      </c>
      <c r="G23">
        <v>25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15"/>
        <v>0</v>
      </c>
      <c r="N23" s="2">
        <f t="shared" si="17"/>
        <v>191</v>
      </c>
    </row>
    <row r="24" spans="1:14" ht="14.45" x14ac:dyDescent="0.3">
      <c r="A24" s="18" t="s">
        <v>17</v>
      </c>
      <c r="B24" s="14">
        <v>8</v>
      </c>
      <c r="D24">
        <v>104</v>
      </c>
      <c r="E24">
        <v>71</v>
      </c>
      <c r="F24">
        <v>21</v>
      </c>
      <c r="G24">
        <v>20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5"/>
        <v>0</v>
      </c>
      <c r="N24" s="2">
        <f t="shared" si="17"/>
        <v>227</v>
      </c>
    </row>
    <row r="25" spans="1:14" ht="14.45" x14ac:dyDescent="0.3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0</v>
      </c>
      <c r="M25" s="2">
        <f t="shared" si="15"/>
        <v>0</v>
      </c>
      <c r="N25" s="2">
        <f t="shared" si="17"/>
        <v>1</v>
      </c>
    </row>
    <row r="26" spans="1:14" ht="14.45" x14ac:dyDescent="0.3">
      <c r="A26" s="18" t="s">
        <v>39</v>
      </c>
      <c r="B26" s="14">
        <v>9</v>
      </c>
      <c r="D26">
        <v>97</v>
      </c>
      <c r="E26">
        <v>57</v>
      </c>
      <c r="F26">
        <v>26</v>
      </c>
      <c r="G26">
        <v>23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15"/>
        <v>0</v>
      </c>
      <c r="N26" s="2">
        <f t="shared" si="17"/>
        <v>207</v>
      </c>
    </row>
    <row r="27" spans="1:14" ht="14.45" x14ac:dyDescent="0.3">
      <c r="A27" s="5" t="s">
        <v>26</v>
      </c>
      <c r="B27" s="5"/>
      <c r="D27" s="9">
        <f t="shared" ref="D27:N27" si="18">SUM(D19:D26)</f>
        <v>450</v>
      </c>
      <c r="E27" s="9">
        <f t="shared" si="18"/>
        <v>304</v>
      </c>
      <c r="F27" s="9">
        <f t="shared" si="18"/>
        <v>150</v>
      </c>
      <c r="G27" s="9">
        <f t="shared" si="18"/>
        <v>106</v>
      </c>
      <c r="H27" s="9">
        <f t="shared" si="18"/>
        <v>39</v>
      </c>
      <c r="I27" s="9">
        <f t="shared" si="18"/>
        <v>182</v>
      </c>
      <c r="J27" s="9">
        <f t="shared" si="18"/>
        <v>91</v>
      </c>
      <c r="K27" s="9">
        <f t="shared" si="18"/>
        <v>65</v>
      </c>
      <c r="L27" s="9">
        <f t="shared" si="18"/>
        <v>28</v>
      </c>
      <c r="M27" s="9">
        <f t="shared" si="18"/>
        <v>366</v>
      </c>
      <c r="N27" s="9">
        <f t="shared" si="18"/>
        <v>1415</v>
      </c>
    </row>
    <row r="28" spans="1:14" ht="14.45" x14ac:dyDescent="0.3">
      <c r="A28" s="3"/>
      <c r="B28" s="3"/>
    </row>
    <row r="29" spans="1:14" x14ac:dyDescent="0.25">
      <c r="A29" s="5" t="s">
        <v>27</v>
      </c>
      <c r="B29" s="5"/>
      <c r="D29" s="9">
        <f t="shared" ref="D29:M29" si="19">D13+D17+D27</f>
        <v>681</v>
      </c>
      <c r="E29" s="9">
        <f t="shared" si="19"/>
        <v>425</v>
      </c>
      <c r="F29" s="9">
        <f t="shared" si="19"/>
        <v>210</v>
      </c>
      <c r="G29" s="9">
        <f t="shared" si="19"/>
        <v>149</v>
      </c>
      <c r="H29" s="9">
        <f t="shared" si="19"/>
        <v>66</v>
      </c>
      <c r="I29" s="9">
        <f t="shared" si="19"/>
        <v>473</v>
      </c>
      <c r="J29" s="9">
        <f t="shared" si="19"/>
        <v>263</v>
      </c>
      <c r="K29" s="9">
        <f t="shared" si="19"/>
        <v>158</v>
      </c>
      <c r="L29" s="9">
        <f t="shared" si="19"/>
        <v>66</v>
      </c>
      <c r="M29" s="9">
        <f t="shared" si="19"/>
        <v>960</v>
      </c>
      <c r="N29" s="19">
        <f>SUM(D29:L29)</f>
        <v>2491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20">IF(D13&gt;0,AVERAGE(D10:D12),0)</f>
        <v>42</v>
      </c>
      <c r="E31" s="2">
        <f t="shared" si="20"/>
        <v>20.333333333333332</v>
      </c>
      <c r="F31" s="2">
        <f t="shared" si="20"/>
        <v>7.666666666666667</v>
      </c>
      <c r="G31" s="2">
        <f t="shared" si="20"/>
        <v>11</v>
      </c>
      <c r="H31" s="2">
        <f t="shared" si="20"/>
        <v>8.3333333333333339</v>
      </c>
      <c r="I31" s="2">
        <f t="shared" si="20"/>
        <v>44.333333333333336</v>
      </c>
      <c r="J31" s="2">
        <f t="shared" si="20"/>
        <v>23.666666666666668</v>
      </c>
      <c r="K31" s="2">
        <f t="shared" si="20"/>
        <v>15</v>
      </c>
      <c r="L31" s="2">
        <f t="shared" si="20"/>
        <v>7.333333333333333</v>
      </c>
      <c r="M31" s="2">
        <f t="shared" si="20"/>
        <v>90.333333333333329</v>
      </c>
      <c r="N31" s="11">
        <f t="shared" si="20"/>
        <v>179.66666666666666</v>
      </c>
    </row>
    <row r="32" spans="1:14" x14ac:dyDescent="0.25">
      <c r="A32" s="8" t="s">
        <v>29</v>
      </c>
      <c r="B32" s="8"/>
      <c r="D32" s="13">
        <f t="shared" ref="D32:N32" si="21">IF(OR(D13&gt;0,D29&gt;0),D13/D29,0)</f>
        <v>0.18502202643171806</v>
      </c>
      <c r="E32" s="13">
        <f t="shared" si="21"/>
        <v>0.14352941176470588</v>
      </c>
      <c r="F32" s="13">
        <f t="shared" si="21"/>
        <v>0.10952380952380952</v>
      </c>
      <c r="G32" s="13">
        <f t="shared" si="21"/>
        <v>0.22147651006711411</v>
      </c>
      <c r="H32" s="13">
        <f t="shared" si="21"/>
        <v>0.37878787878787878</v>
      </c>
      <c r="I32" s="13">
        <f t="shared" si="21"/>
        <v>0.28118393234672306</v>
      </c>
      <c r="J32" s="13">
        <f t="shared" si="21"/>
        <v>0.26996197718631176</v>
      </c>
      <c r="K32" s="13">
        <f t="shared" si="21"/>
        <v>0.2848101265822785</v>
      </c>
      <c r="L32" s="13">
        <f t="shared" si="21"/>
        <v>0.33333333333333331</v>
      </c>
      <c r="M32" s="13">
        <f t="shared" si="21"/>
        <v>0.28229166666666666</v>
      </c>
      <c r="N32" s="13">
        <f t="shared" si="21"/>
        <v>0.21637896427137696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22">RANK(E31,E$49:E$51)</f>
        <v>3</v>
      </c>
      <c r="F33" s="2">
        <f t="shared" si="22"/>
        <v>3</v>
      </c>
      <c r="G33" s="2">
        <f t="shared" si="22"/>
        <v>2</v>
      </c>
      <c r="H33" s="2">
        <f t="shared" si="22"/>
        <v>1</v>
      </c>
      <c r="I33" s="2">
        <f t="shared" si="22"/>
        <v>2</v>
      </c>
      <c r="J33" s="2">
        <f t="shared" si="22"/>
        <v>2</v>
      </c>
      <c r="K33" s="2">
        <f t="shared" si="22"/>
        <v>2</v>
      </c>
      <c r="L33" s="2">
        <f t="shared" si="22"/>
        <v>2</v>
      </c>
      <c r="M33" s="2">
        <f t="shared" si="22"/>
        <v>2</v>
      </c>
      <c r="N33" s="2">
        <f t="shared" si="22"/>
        <v>2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23">IF(D17&gt;0,AVERAGE(D15:D16),0)</f>
        <v>52.5</v>
      </c>
      <c r="E35" s="2">
        <f t="shared" si="23"/>
        <v>30</v>
      </c>
      <c r="F35" s="2">
        <f t="shared" si="23"/>
        <v>18.5</v>
      </c>
      <c r="G35" s="2">
        <f t="shared" si="23"/>
        <v>5</v>
      </c>
      <c r="H35" s="2">
        <f t="shared" si="23"/>
        <v>1</v>
      </c>
      <c r="I35" s="2">
        <f t="shared" si="23"/>
        <v>79</v>
      </c>
      <c r="J35" s="2">
        <f t="shared" si="23"/>
        <v>50.5</v>
      </c>
      <c r="K35" s="2">
        <f t="shared" si="23"/>
        <v>24</v>
      </c>
      <c r="L35" s="2">
        <f t="shared" si="23"/>
        <v>8</v>
      </c>
      <c r="M35" s="2">
        <f t="shared" si="23"/>
        <v>161.5</v>
      </c>
      <c r="N35" s="11">
        <f t="shared" si="23"/>
        <v>268.5</v>
      </c>
    </row>
    <row r="36" spans="1:14" x14ac:dyDescent="0.25">
      <c r="A36" s="8" t="s">
        <v>29</v>
      </c>
      <c r="B36" s="8"/>
      <c r="D36" s="13">
        <f t="shared" ref="D36:N36" si="24">IF(D29&gt;0,D17/D29,0)</f>
        <v>0.15418502202643172</v>
      </c>
      <c r="E36" s="13">
        <f t="shared" si="24"/>
        <v>0.14117647058823529</v>
      </c>
      <c r="F36" s="13">
        <f t="shared" si="24"/>
        <v>0.1761904761904762</v>
      </c>
      <c r="G36" s="13">
        <f t="shared" si="24"/>
        <v>6.7114093959731544E-2</v>
      </c>
      <c r="H36" s="13">
        <f t="shared" si="24"/>
        <v>3.0303030303030304E-2</v>
      </c>
      <c r="I36" s="13">
        <f t="shared" si="24"/>
        <v>0.33403805496828753</v>
      </c>
      <c r="J36" s="13">
        <f t="shared" si="24"/>
        <v>0.38403041825095058</v>
      </c>
      <c r="K36" s="13">
        <f t="shared" si="24"/>
        <v>0.30379746835443039</v>
      </c>
      <c r="L36" s="13">
        <f t="shared" si="24"/>
        <v>0.24242424242424243</v>
      </c>
      <c r="M36" s="13">
        <f t="shared" si="24"/>
        <v>0.33645833333333336</v>
      </c>
      <c r="N36" s="13">
        <f t="shared" si="24"/>
        <v>0.21557607386591729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25">RANK(E35,E$49:E$51)</f>
        <v>2</v>
      </c>
      <c r="F37" s="2">
        <f t="shared" si="25"/>
        <v>2</v>
      </c>
      <c r="G37" s="2">
        <f t="shared" si="25"/>
        <v>3</v>
      </c>
      <c r="H37" s="2">
        <f t="shared" si="25"/>
        <v>3</v>
      </c>
      <c r="I37" s="2">
        <f t="shared" si="25"/>
        <v>1</v>
      </c>
      <c r="J37" s="2">
        <f t="shared" si="25"/>
        <v>1</v>
      </c>
      <c r="K37" s="2">
        <f t="shared" si="25"/>
        <v>1</v>
      </c>
      <c r="L37" s="2">
        <f t="shared" si="25"/>
        <v>1</v>
      </c>
      <c r="M37" s="2">
        <f t="shared" si="25"/>
        <v>1</v>
      </c>
      <c r="N37" s="2">
        <f t="shared" si="2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26">IF(D27&gt;0,AVERAGE(D19:D26),0)</f>
        <v>56.25</v>
      </c>
      <c r="E39" s="2">
        <f t="shared" si="26"/>
        <v>38</v>
      </c>
      <c r="F39" s="2">
        <f t="shared" si="26"/>
        <v>18.75</v>
      </c>
      <c r="G39" s="2">
        <f t="shared" si="26"/>
        <v>13.25</v>
      </c>
      <c r="H39" s="2">
        <f t="shared" si="26"/>
        <v>4.875</v>
      </c>
      <c r="I39" s="2">
        <f t="shared" si="26"/>
        <v>22.75</v>
      </c>
      <c r="J39" s="2">
        <f t="shared" si="26"/>
        <v>11.375</v>
      </c>
      <c r="K39" s="2">
        <f t="shared" si="26"/>
        <v>8.125</v>
      </c>
      <c r="L39" s="2">
        <f t="shared" si="26"/>
        <v>3.5</v>
      </c>
      <c r="M39" s="2">
        <f t="shared" si="26"/>
        <v>45.75</v>
      </c>
      <c r="N39" s="11">
        <f t="shared" si="26"/>
        <v>176.875</v>
      </c>
    </row>
    <row r="40" spans="1:14" x14ac:dyDescent="0.25">
      <c r="A40" s="8" t="s">
        <v>29</v>
      </c>
      <c r="B40" s="8"/>
      <c r="D40" s="13">
        <f>IF(D29&gt;0,D27/D29,0)</f>
        <v>0.66079295154185025</v>
      </c>
      <c r="E40" s="13">
        <f t="shared" ref="E40:N40" si="27">IF(E29&gt;0,E27/E29,0)</f>
        <v>0.71529411764705886</v>
      </c>
      <c r="F40" s="13">
        <f t="shared" si="27"/>
        <v>0.7142857142857143</v>
      </c>
      <c r="G40" s="13">
        <f t="shared" si="27"/>
        <v>0.71140939597315433</v>
      </c>
      <c r="H40" s="13">
        <f t="shared" si="27"/>
        <v>0.59090909090909094</v>
      </c>
      <c r="I40" s="13">
        <f t="shared" si="27"/>
        <v>0.38477801268498946</v>
      </c>
      <c r="J40" s="13">
        <f t="shared" si="27"/>
        <v>0.34600760456273766</v>
      </c>
      <c r="K40" s="13">
        <f t="shared" si="27"/>
        <v>0.41139240506329117</v>
      </c>
      <c r="L40" s="13">
        <f t="shared" si="27"/>
        <v>0.42424242424242425</v>
      </c>
      <c r="M40" s="13">
        <f t="shared" si="27"/>
        <v>0.38124999999999998</v>
      </c>
      <c r="N40" s="13">
        <f t="shared" si="27"/>
        <v>0.5680449618627057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28">RANK(E39,E$49:E$51)</f>
        <v>1</v>
      </c>
      <c r="F41" s="2">
        <f t="shared" si="28"/>
        <v>1</v>
      </c>
      <c r="G41" s="2">
        <f t="shared" si="28"/>
        <v>1</v>
      </c>
      <c r="H41" s="2">
        <f t="shared" si="28"/>
        <v>2</v>
      </c>
      <c r="I41" s="2">
        <f t="shared" si="28"/>
        <v>3</v>
      </c>
      <c r="J41" s="2">
        <f t="shared" si="28"/>
        <v>3</v>
      </c>
      <c r="K41" s="2">
        <f t="shared" si="28"/>
        <v>3</v>
      </c>
      <c r="L41" s="2">
        <f t="shared" si="28"/>
        <v>3</v>
      </c>
      <c r="M41" s="2">
        <f t="shared" si="28"/>
        <v>3</v>
      </c>
      <c r="N41" s="2">
        <f t="shared" si="28"/>
        <v>3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9">D29/COUNTA($B$9:$B$26)</f>
        <v>52.384615384615387</v>
      </c>
      <c r="E43" s="11">
        <f t="shared" si="29"/>
        <v>32.692307692307693</v>
      </c>
      <c r="F43" s="11">
        <f t="shared" si="29"/>
        <v>16.153846153846153</v>
      </c>
      <c r="G43" s="11">
        <f t="shared" si="29"/>
        <v>11.461538461538462</v>
      </c>
      <c r="H43" s="11">
        <f t="shared" si="29"/>
        <v>5.0769230769230766</v>
      </c>
      <c r="I43" s="11">
        <f t="shared" si="29"/>
        <v>36.384615384615387</v>
      </c>
      <c r="J43" s="11">
        <f t="shared" si="29"/>
        <v>20.23076923076923</v>
      </c>
      <c r="K43" s="11">
        <f t="shared" si="29"/>
        <v>12.153846153846153</v>
      </c>
      <c r="L43" s="11">
        <f t="shared" si="29"/>
        <v>5.0769230769230766</v>
      </c>
      <c r="M43" s="11">
        <f t="shared" si="29"/>
        <v>73.84615384615384</v>
      </c>
      <c r="N43" s="11">
        <f t="shared" si="29"/>
        <v>191.61538461538461</v>
      </c>
    </row>
    <row r="48" spans="1:14" x14ac:dyDescent="0.25">
      <c r="D48" s="2" t="s">
        <v>34</v>
      </c>
    </row>
    <row r="49" spans="4:14" x14ac:dyDescent="0.25">
      <c r="D49">
        <f>D31</f>
        <v>42</v>
      </c>
      <c r="E49">
        <f t="shared" ref="E49:N49" si="30">E31</f>
        <v>20.333333333333332</v>
      </c>
      <c r="F49">
        <f t="shared" si="30"/>
        <v>7.666666666666667</v>
      </c>
      <c r="G49">
        <f t="shared" si="30"/>
        <v>11</v>
      </c>
      <c r="H49">
        <f t="shared" si="30"/>
        <v>8.3333333333333339</v>
      </c>
      <c r="I49">
        <f t="shared" si="30"/>
        <v>44.333333333333336</v>
      </c>
      <c r="J49">
        <f t="shared" si="30"/>
        <v>23.666666666666668</v>
      </c>
      <c r="K49">
        <f t="shared" si="30"/>
        <v>15</v>
      </c>
      <c r="L49">
        <f t="shared" si="30"/>
        <v>7.333333333333333</v>
      </c>
      <c r="M49">
        <f t="shared" si="30"/>
        <v>90.333333333333329</v>
      </c>
      <c r="N49" s="10">
        <f t="shared" si="30"/>
        <v>179.66666666666666</v>
      </c>
    </row>
    <row r="50" spans="4:14" x14ac:dyDescent="0.25">
      <c r="D50">
        <f>D35</f>
        <v>52.5</v>
      </c>
      <c r="E50">
        <f t="shared" ref="E50:N50" si="31">E35</f>
        <v>30</v>
      </c>
      <c r="F50">
        <f t="shared" si="31"/>
        <v>18.5</v>
      </c>
      <c r="G50">
        <f t="shared" si="31"/>
        <v>5</v>
      </c>
      <c r="H50">
        <f t="shared" si="31"/>
        <v>1</v>
      </c>
      <c r="I50">
        <f t="shared" si="31"/>
        <v>79</v>
      </c>
      <c r="J50">
        <f t="shared" si="31"/>
        <v>50.5</v>
      </c>
      <c r="K50">
        <f t="shared" si="31"/>
        <v>24</v>
      </c>
      <c r="L50">
        <f t="shared" si="31"/>
        <v>8</v>
      </c>
      <c r="M50">
        <f t="shared" si="31"/>
        <v>161.5</v>
      </c>
      <c r="N50" s="10">
        <f t="shared" si="31"/>
        <v>268.5</v>
      </c>
    </row>
    <row r="51" spans="4:14" x14ac:dyDescent="0.25">
      <c r="D51">
        <f>D39</f>
        <v>56.25</v>
      </c>
      <c r="E51">
        <f t="shared" ref="E51:N51" si="32">E39</f>
        <v>38</v>
      </c>
      <c r="F51">
        <f t="shared" si="32"/>
        <v>18.75</v>
      </c>
      <c r="G51">
        <f t="shared" si="32"/>
        <v>13.25</v>
      </c>
      <c r="H51">
        <f t="shared" si="32"/>
        <v>4.875</v>
      </c>
      <c r="I51">
        <f t="shared" si="32"/>
        <v>22.75</v>
      </c>
      <c r="J51">
        <f t="shared" si="32"/>
        <v>11.375</v>
      </c>
      <c r="K51">
        <f t="shared" si="32"/>
        <v>8.125</v>
      </c>
      <c r="L51">
        <f t="shared" si="32"/>
        <v>3.5</v>
      </c>
      <c r="M51">
        <f t="shared" si="32"/>
        <v>45.75</v>
      </c>
      <c r="N51" s="10">
        <f t="shared" si="32"/>
        <v>176.875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L27" sqref="L27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OCTOBER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28</v>
      </c>
      <c r="E7">
        <v>5</v>
      </c>
      <c r="F7">
        <v>0</v>
      </c>
      <c r="G7">
        <v>1</v>
      </c>
      <c r="H7">
        <v>1</v>
      </c>
      <c r="I7">
        <v>5</v>
      </c>
      <c r="J7">
        <v>2</v>
      </c>
      <c r="M7" s="2">
        <f>SUM(I7:L7)</f>
        <v>7</v>
      </c>
      <c r="N7" s="2">
        <f>SUM(D7:L7)</f>
        <v>42</v>
      </c>
    </row>
    <row r="8" spans="1:14" x14ac:dyDescent="0.25">
      <c r="A8" s="5" t="s">
        <v>16</v>
      </c>
      <c r="B8" s="5"/>
      <c r="D8" s="9">
        <f>D7</f>
        <v>28</v>
      </c>
      <c r="E8" s="9">
        <f t="shared" ref="E8:N8" si="0">E7</f>
        <v>5</v>
      </c>
      <c r="F8" s="9">
        <f t="shared" si="0"/>
        <v>0</v>
      </c>
      <c r="G8" s="9">
        <f t="shared" si="0"/>
        <v>1</v>
      </c>
      <c r="H8" s="9">
        <f t="shared" si="0"/>
        <v>1</v>
      </c>
      <c r="I8" s="9">
        <f t="shared" si="0"/>
        <v>5</v>
      </c>
      <c r="J8" s="9">
        <f t="shared" si="0"/>
        <v>2</v>
      </c>
      <c r="K8" s="9">
        <f t="shared" si="0"/>
        <v>0</v>
      </c>
      <c r="L8" s="9">
        <f t="shared" si="0"/>
        <v>0</v>
      </c>
      <c r="M8" s="9">
        <f t="shared" si="0"/>
        <v>7</v>
      </c>
      <c r="N8" s="9">
        <f t="shared" si="0"/>
        <v>42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65</v>
      </c>
      <c r="E10">
        <v>52</v>
      </c>
      <c r="F10">
        <v>16</v>
      </c>
      <c r="G10">
        <v>18</v>
      </c>
      <c r="H10">
        <v>21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172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106</v>
      </c>
      <c r="E12">
        <v>74</v>
      </c>
      <c r="F12">
        <v>28</v>
      </c>
      <c r="G12">
        <v>37</v>
      </c>
      <c r="H12">
        <v>7</v>
      </c>
      <c r="I12">
        <v>0</v>
      </c>
      <c r="J12">
        <v>0</v>
      </c>
      <c r="K12">
        <v>0</v>
      </c>
      <c r="L12">
        <v>0</v>
      </c>
      <c r="M12" s="2">
        <f t="shared" si="1"/>
        <v>0</v>
      </c>
      <c r="N12" s="2">
        <f t="shared" si="2"/>
        <v>252</v>
      </c>
    </row>
    <row r="13" spans="1:14" x14ac:dyDescent="0.25">
      <c r="A13" s="5" t="s">
        <v>19</v>
      </c>
      <c r="B13" s="6"/>
      <c r="D13" s="9">
        <f>SUM(D10:D12)</f>
        <v>171</v>
      </c>
      <c r="E13" s="9">
        <f t="shared" ref="E13:N13" si="3">SUM(E10:E12)</f>
        <v>126</v>
      </c>
      <c r="F13" s="9">
        <f t="shared" si="3"/>
        <v>44</v>
      </c>
      <c r="G13" s="9">
        <f t="shared" si="3"/>
        <v>55</v>
      </c>
      <c r="H13" s="9">
        <f t="shared" si="3"/>
        <v>28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424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66</v>
      </c>
      <c r="E15">
        <v>38</v>
      </c>
      <c r="F15">
        <v>15</v>
      </c>
      <c r="G15">
        <v>5</v>
      </c>
      <c r="H15">
        <v>6</v>
      </c>
      <c r="I15">
        <v>0</v>
      </c>
      <c r="J15">
        <v>0</v>
      </c>
      <c r="K15">
        <v>0</v>
      </c>
      <c r="L15">
        <v>0</v>
      </c>
      <c r="M15" s="2">
        <f t="shared" ref="M15:M16" si="4">SUM(I15:L15)</f>
        <v>0</v>
      </c>
      <c r="N15" s="2">
        <f t="shared" ref="N15:N16" si="5">SUM(D15:L15)</f>
        <v>130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191</v>
      </c>
      <c r="J16">
        <v>159</v>
      </c>
      <c r="K16">
        <v>62</v>
      </c>
      <c r="L16">
        <v>23</v>
      </c>
      <c r="M16" s="2">
        <f t="shared" si="4"/>
        <v>435</v>
      </c>
      <c r="N16" s="2">
        <f t="shared" si="5"/>
        <v>435</v>
      </c>
    </row>
    <row r="17" spans="1:14" x14ac:dyDescent="0.25">
      <c r="A17" s="5" t="s">
        <v>21</v>
      </c>
      <c r="B17" s="6"/>
      <c r="D17" s="9">
        <f>SUM(D15:D16)</f>
        <v>66</v>
      </c>
      <c r="E17" s="9">
        <f>SUM(E15:E16)</f>
        <v>38</v>
      </c>
      <c r="F17" s="9">
        <f t="shared" ref="F17:N17" si="6">SUM(F15:F16)</f>
        <v>15</v>
      </c>
      <c r="G17" s="9">
        <f t="shared" si="6"/>
        <v>5</v>
      </c>
      <c r="H17" s="9">
        <f t="shared" si="6"/>
        <v>6</v>
      </c>
      <c r="I17" s="9">
        <f t="shared" si="6"/>
        <v>191</v>
      </c>
      <c r="J17" s="9">
        <f t="shared" si="6"/>
        <v>159</v>
      </c>
      <c r="K17" s="9">
        <f t="shared" si="6"/>
        <v>62</v>
      </c>
      <c r="L17" s="9">
        <f t="shared" si="6"/>
        <v>23</v>
      </c>
      <c r="M17" s="9">
        <f t="shared" si="6"/>
        <v>435</v>
      </c>
      <c r="N17" s="9">
        <f t="shared" si="6"/>
        <v>565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201</v>
      </c>
      <c r="J19">
        <v>121</v>
      </c>
      <c r="K19">
        <v>64</v>
      </c>
      <c r="L19">
        <v>48</v>
      </c>
      <c r="M19" s="2">
        <f t="shared" ref="M19:M26" si="7">SUM(I19:L19)</f>
        <v>434</v>
      </c>
      <c r="N19" s="2">
        <f t="shared" ref="N19:N26" si="8">SUM(D19:L19)</f>
        <v>434</v>
      </c>
    </row>
    <row r="20" spans="1:14" x14ac:dyDescent="0.25">
      <c r="A20" s="7" t="s">
        <v>22</v>
      </c>
      <c r="B20" s="14">
        <v>11</v>
      </c>
      <c r="D20">
        <v>80</v>
      </c>
      <c r="E20">
        <v>60</v>
      </c>
      <c r="F20">
        <v>20</v>
      </c>
      <c r="G20">
        <v>19</v>
      </c>
      <c r="H20">
        <v>5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184</v>
      </c>
    </row>
    <row r="21" spans="1:14" x14ac:dyDescent="0.25">
      <c r="A21" s="7" t="s">
        <v>23</v>
      </c>
      <c r="B21" s="14">
        <v>3</v>
      </c>
      <c r="D21">
        <v>3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4</v>
      </c>
    </row>
    <row r="22" spans="1:14" x14ac:dyDescent="0.25">
      <c r="A22" s="4" t="s">
        <v>38</v>
      </c>
      <c r="B22" s="14">
        <v>5</v>
      </c>
      <c r="D22">
        <v>62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160</v>
      </c>
    </row>
    <row r="23" spans="1:14" x14ac:dyDescent="0.25">
      <c r="A23" s="18" t="s">
        <v>36</v>
      </c>
      <c r="B23" s="14">
        <v>6</v>
      </c>
      <c r="D23">
        <v>53</v>
      </c>
      <c r="E23">
        <v>47</v>
      </c>
      <c r="F23">
        <v>19</v>
      </c>
      <c r="G23">
        <v>15</v>
      </c>
      <c r="H23">
        <v>13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147</v>
      </c>
    </row>
    <row r="24" spans="1:14" x14ac:dyDescent="0.25">
      <c r="A24" s="18" t="s">
        <v>17</v>
      </c>
      <c r="B24" s="14">
        <v>8</v>
      </c>
      <c r="D24">
        <v>42</v>
      </c>
      <c r="E24">
        <v>48</v>
      </c>
      <c r="F24">
        <v>13</v>
      </c>
      <c r="G24">
        <v>8</v>
      </c>
      <c r="H24">
        <v>5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116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D26">
        <v>71</v>
      </c>
      <c r="E26">
        <v>36</v>
      </c>
      <c r="F26">
        <v>35</v>
      </c>
      <c r="G26">
        <v>24</v>
      </c>
      <c r="H26">
        <v>14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180</v>
      </c>
    </row>
    <row r="27" spans="1:14" x14ac:dyDescent="0.25">
      <c r="A27" s="5" t="s">
        <v>26</v>
      </c>
      <c r="B27" s="5"/>
      <c r="D27" s="9">
        <f t="shared" ref="D27:N27" si="9">SUM(D19:D26)</f>
        <v>311</v>
      </c>
      <c r="E27" s="9">
        <f t="shared" si="9"/>
        <v>238</v>
      </c>
      <c r="F27" s="9">
        <f t="shared" si="9"/>
        <v>114</v>
      </c>
      <c r="G27" s="9">
        <f t="shared" si="9"/>
        <v>80</v>
      </c>
      <c r="H27" s="9">
        <f t="shared" si="9"/>
        <v>48</v>
      </c>
      <c r="I27" s="9">
        <f t="shared" si="9"/>
        <v>201</v>
      </c>
      <c r="J27" s="9">
        <f t="shared" si="9"/>
        <v>121</v>
      </c>
      <c r="K27" s="9">
        <f t="shared" si="9"/>
        <v>64</v>
      </c>
      <c r="L27" s="9">
        <f t="shared" si="9"/>
        <v>48</v>
      </c>
      <c r="M27" s="9">
        <f t="shared" si="9"/>
        <v>434</v>
      </c>
      <c r="N27" s="9">
        <f t="shared" si="9"/>
        <v>1225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548</v>
      </c>
      <c r="E29" s="9">
        <f t="shared" si="10"/>
        <v>402</v>
      </c>
      <c r="F29" s="9">
        <f t="shared" si="10"/>
        <v>173</v>
      </c>
      <c r="G29" s="9">
        <f t="shared" si="10"/>
        <v>140</v>
      </c>
      <c r="H29" s="9">
        <f t="shared" si="10"/>
        <v>82</v>
      </c>
      <c r="I29" s="9">
        <f t="shared" si="10"/>
        <v>392</v>
      </c>
      <c r="J29" s="9">
        <f t="shared" si="10"/>
        <v>280</v>
      </c>
      <c r="K29" s="9">
        <f t="shared" si="10"/>
        <v>126</v>
      </c>
      <c r="L29" s="9">
        <f t="shared" si="10"/>
        <v>71</v>
      </c>
      <c r="M29" s="9">
        <f t="shared" si="10"/>
        <v>869</v>
      </c>
      <c r="N29" s="19">
        <f>SUM(D29:L29)</f>
        <v>2214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57</v>
      </c>
      <c r="E31" s="2">
        <f t="shared" si="11"/>
        <v>42</v>
      </c>
      <c r="F31" s="2">
        <f t="shared" si="11"/>
        <v>14.666666666666666</v>
      </c>
      <c r="G31" s="2">
        <f t="shared" si="11"/>
        <v>18.333333333333332</v>
      </c>
      <c r="H31" s="2">
        <f t="shared" si="11"/>
        <v>9.3333333333333339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0</v>
      </c>
      <c r="M31" s="2">
        <f t="shared" si="11"/>
        <v>0</v>
      </c>
      <c r="N31" s="11">
        <f t="shared" si="11"/>
        <v>141.33333333333334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0.31204379562043794</v>
      </c>
      <c r="E32" s="13">
        <f t="shared" si="12"/>
        <v>0.31343283582089554</v>
      </c>
      <c r="F32" s="13">
        <f t="shared" si="12"/>
        <v>0.25433526011560692</v>
      </c>
      <c r="G32" s="13">
        <f t="shared" si="12"/>
        <v>0.39285714285714285</v>
      </c>
      <c r="H32" s="13">
        <f t="shared" si="12"/>
        <v>0.34146341463414637</v>
      </c>
      <c r="I32" s="13">
        <f t="shared" si="12"/>
        <v>0</v>
      </c>
      <c r="J32" s="13">
        <f t="shared" si="12"/>
        <v>0</v>
      </c>
      <c r="K32" s="13">
        <f t="shared" si="12"/>
        <v>0</v>
      </c>
      <c r="L32" s="13">
        <f t="shared" si="12"/>
        <v>0</v>
      </c>
      <c r="M32" s="13">
        <f t="shared" si="12"/>
        <v>0</v>
      </c>
      <c r="N32" s="13">
        <f t="shared" si="12"/>
        <v>0.1915085817524842</v>
      </c>
    </row>
    <row r="33" spans="1:14" x14ac:dyDescent="0.25">
      <c r="A33" s="5" t="s">
        <v>30</v>
      </c>
      <c r="B33" s="5"/>
      <c r="D33" s="2">
        <f>RANK(D31,D$49:D$51)</f>
        <v>1</v>
      </c>
      <c r="E33" s="2">
        <f t="shared" ref="E33:N33" si="13">RANK(E31,E$49:E$51)</f>
        <v>1</v>
      </c>
      <c r="F33" s="2">
        <f t="shared" si="13"/>
        <v>1</v>
      </c>
      <c r="G33" s="2">
        <f t="shared" si="13"/>
        <v>1</v>
      </c>
      <c r="H33" s="2">
        <f t="shared" si="13"/>
        <v>1</v>
      </c>
      <c r="I33" s="2">
        <f t="shared" si="13"/>
        <v>3</v>
      </c>
      <c r="J33" s="2">
        <f t="shared" si="13"/>
        <v>3</v>
      </c>
      <c r="K33" s="2">
        <f t="shared" si="13"/>
        <v>3</v>
      </c>
      <c r="L33" s="2">
        <f t="shared" si="13"/>
        <v>3</v>
      </c>
      <c r="M33" s="2">
        <f t="shared" si="13"/>
        <v>3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33</v>
      </c>
      <c r="E35" s="2">
        <f t="shared" si="14"/>
        <v>19</v>
      </c>
      <c r="F35" s="2">
        <f t="shared" si="14"/>
        <v>7.5</v>
      </c>
      <c r="G35" s="2">
        <f t="shared" si="14"/>
        <v>2.5</v>
      </c>
      <c r="H35" s="2">
        <f t="shared" si="14"/>
        <v>3</v>
      </c>
      <c r="I35" s="2">
        <f t="shared" si="14"/>
        <v>95.5</v>
      </c>
      <c r="J35" s="2">
        <f t="shared" si="14"/>
        <v>79.5</v>
      </c>
      <c r="K35" s="2">
        <f t="shared" si="14"/>
        <v>31</v>
      </c>
      <c r="L35" s="2">
        <f t="shared" si="14"/>
        <v>11.5</v>
      </c>
      <c r="M35" s="2">
        <f t="shared" si="14"/>
        <v>217.5</v>
      </c>
      <c r="N35" s="11">
        <f t="shared" si="14"/>
        <v>282.5</v>
      </c>
    </row>
    <row r="36" spans="1:14" x14ac:dyDescent="0.25">
      <c r="A36" s="8" t="s">
        <v>29</v>
      </c>
      <c r="B36" s="8"/>
      <c r="D36" s="13">
        <f t="shared" ref="D36:N36" si="15">IF(D29&gt;0,D17/D29,0)</f>
        <v>0.12043795620437957</v>
      </c>
      <c r="E36" s="13">
        <f t="shared" si="15"/>
        <v>9.4527363184079602E-2</v>
      </c>
      <c r="F36" s="13">
        <f t="shared" si="15"/>
        <v>8.6705202312138727E-2</v>
      </c>
      <c r="G36" s="13">
        <f t="shared" si="15"/>
        <v>3.5714285714285712E-2</v>
      </c>
      <c r="H36" s="13">
        <f t="shared" si="15"/>
        <v>7.3170731707317069E-2</v>
      </c>
      <c r="I36" s="13">
        <f t="shared" si="15"/>
        <v>0.48724489795918369</v>
      </c>
      <c r="J36" s="13">
        <f t="shared" si="15"/>
        <v>0.56785714285714284</v>
      </c>
      <c r="K36" s="13">
        <f t="shared" si="15"/>
        <v>0.49206349206349204</v>
      </c>
      <c r="L36" s="13">
        <f t="shared" si="15"/>
        <v>0.323943661971831</v>
      </c>
      <c r="M36" s="13">
        <f t="shared" si="15"/>
        <v>0.50057537399309548</v>
      </c>
      <c r="N36" s="13">
        <f t="shared" si="15"/>
        <v>0.25519421860885277</v>
      </c>
    </row>
    <row r="37" spans="1:14" x14ac:dyDescent="0.25">
      <c r="A37" s="5" t="s">
        <v>30</v>
      </c>
      <c r="B37" s="5"/>
      <c r="D37" s="2">
        <f>RANK(D35,D$49:D$51)</f>
        <v>3</v>
      </c>
      <c r="E37" s="2">
        <f t="shared" ref="E37:N37" si="16">RANK(E35,E$49:E$51)</f>
        <v>3</v>
      </c>
      <c r="F37" s="2">
        <f t="shared" si="16"/>
        <v>3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38.875</v>
      </c>
      <c r="E39" s="2">
        <f t="shared" si="17"/>
        <v>29.75</v>
      </c>
      <c r="F39" s="2">
        <f t="shared" si="17"/>
        <v>14.25</v>
      </c>
      <c r="G39" s="2">
        <f t="shared" si="17"/>
        <v>10</v>
      </c>
      <c r="H39" s="2">
        <f t="shared" si="17"/>
        <v>6</v>
      </c>
      <c r="I39" s="2">
        <f t="shared" si="17"/>
        <v>25.125</v>
      </c>
      <c r="J39" s="2">
        <f t="shared" si="17"/>
        <v>15.125</v>
      </c>
      <c r="K39" s="2">
        <f t="shared" si="17"/>
        <v>8</v>
      </c>
      <c r="L39" s="2">
        <f t="shared" si="17"/>
        <v>6</v>
      </c>
      <c r="M39" s="2">
        <f t="shared" si="17"/>
        <v>54.25</v>
      </c>
      <c r="N39" s="11">
        <f t="shared" si="17"/>
        <v>153.125</v>
      </c>
    </row>
    <row r="40" spans="1:14" x14ac:dyDescent="0.25">
      <c r="A40" s="8" t="s">
        <v>29</v>
      </c>
      <c r="B40" s="8"/>
      <c r="D40" s="13">
        <f>IF(D29&gt;0,D27/D29,0)</f>
        <v>0.56751824817518248</v>
      </c>
      <c r="E40" s="13">
        <f t="shared" ref="E40:N40" si="18">IF(E29&gt;0,E27/E29,0)</f>
        <v>0.59203980099502485</v>
      </c>
      <c r="F40" s="13">
        <f t="shared" si="18"/>
        <v>0.65895953757225434</v>
      </c>
      <c r="G40" s="13">
        <f t="shared" si="18"/>
        <v>0.5714285714285714</v>
      </c>
      <c r="H40" s="13">
        <f t="shared" si="18"/>
        <v>0.58536585365853655</v>
      </c>
      <c r="I40" s="13">
        <f t="shared" si="18"/>
        <v>0.51275510204081631</v>
      </c>
      <c r="J40" s="13">
        <f t="shared" si="18"/>
        <v>0.43214285714285716</v>
      </c>
      <c r="K40" s="13">
        <f t="shared" si="18"/>
        <v>0.50793650793650791</v>
      </c>
      <c r="L40" s="13">
        <f t="shared" si="18"/>
        <v>0.676056338028169</v>
      </c>
      <c r="M40" s="13">
        <f t="shared" si="18"/>
        <v>0.49942462600690452</v>
      </c>
      <c r="N40" s="13">
        <f t="shared" si="18"/>
        <v>0.55329719963866308</v>
      </c>
    </row>
    <row r="41" spans="1:14" x14ac:dyDescent="0.25">
      <c r="A41" s="5" t="s">
        <v>30</v>
      </c>
      <c r="B41" s="5"/>
      <c r="D41" s="2">
        <f>RANK(D39,D$49:D$51)</f>
        <v>2</v>
      </c>
      <c r="E41" s="2">
        <f t="shared" ref="E41:N41" si="19">RANK(E39,E$49:E$51)</f>
        <v>2</v>
      </c>
      <c r="F41" s="2">
        <f t="shared" si="19"/>
        <v>2</v>
      </c>
      <c r="G41" s="2">
        <f t="shared" si="19"/>
        <v>2</v>
      </c>
      <c r="H41" s="2">
        <f t="shared" si="19"/>
        <v>2</v>
      </c>
      <c r="I41" s="2">
        <f t="shared" si="19"/>
        <v>2</v>
      </c>
      <c r="J41" s="2">
        <f t="shared" si="19"/>
        <v>2</v>
      </c>
      <c r="K41" s="2">
        <f t="shared" si="19"/>
        <v>2</v>
      </c>
      <c r="L41" s="2">
        <f t="shared" si="19"/>
        <v>2</v>
      </c>
      <c r="M41" s="2">
        <f t="shared" si="19"/>
        <v>2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42.153846153846153</v>
      </c>
      <c r="E43" s="11">
        <f t="shared" si="20"/>
        <v>30.923076923076923</v>
      </c>
      <c r="F43" s="11">
        <f t="shared" si="20"/>
        <v>13.307692307692308</v>
      </c>
      <c r="G43" s="11">
        <f t="shared" si="20"/>
        <v>10.76923076923077</v>
      </c>
      <c r="H43" s="11">
        <f t="shared" si="20"/>
        <v>6.3076923076923075</v>
      </c>
      <c r="I43" s="11">
        <f t="shared" si="20"/>
        <v>30.153846153846153</v>
      </c>
      <c r="J43" s="11">
        <f t="shared" si="20"/>
        <v>21.53846153846154</v>
      </c>
      <c r="K43" s="11">
        <f t="shared" si="20"/>
        <v>9.6923076923076916</v>
      </c>
      <c r="L43" s="11">
        <f t="shared" si="20"/>
        <v>5.4615384615384617</v>
      </c>
      <c r="M43" s="11">
        <f t="shared" si="20"/>
        <v>66.84615384615384</v>
      </c>
      <c r="N43" s="11">
        <f t="shared" si="20"/>
        <v>170.30769230769232</v>
      </c>
    </row>
    <row r="48" spans="1:14" x14ac:dyDescent="0.25">
      <c r="D48" s="2" t="s">
        <v>34</v>
      </c>
    </row>
    <row r="49" spans="4:14" x14ac:dyDescent="0.25">
      <c r="D49">
        <f>D31</f>
        <v>57</v>
      </c>
      <c r="E49">
        <f t="shared" ref="E49:N49" si="21">E31</f>
        <v>42</v>
      </c>
      <c r="F49">
        <f t="shared" si="21"/>
        <v>14.666666666666666</v>
      </c>
      <c r="G49">
        <f t="shared" si="21"/>
        <v>18.333333333333332</v>
      </c>
      <c r="H49">
        <f t="shared" si="21"/>
        <v>9.3333333333333339</v>
      </c>
      <c r="I49">
        <f t="shared" si="21"/>
        <v>0</v>
      </c>
      <c r="J49">
        <f t="shared" si="21"/>
        <v>0</v>
      </c>
      <c r="K49">
        <f t="shared" si="21"/>
        <v>0</v>
      </c>
      <c r="L49">
        <f t="shared" si="21"/>
        <v>0</v>
      </c>
      <c r="M49">
        <f t="shared" si="21"/>
        <v>0</v>
      </c>
      <c r="N49" s="10">
        <f t="shared" si="21"/>
        <v>141.33333333333334</v>
      </c>
    </row>
    <row r="50" spans="4:14" x14ac:dyDescent="0.25">
      <c r="D50">
        <f>D35</f>
        <v>33</v>
      </c>
      <c r="E50">
        <f t="shared" ref="E50:N50" si="22">E35</f>
        <v>19</v>
      </c>
      <c r="F50">
        <f t="shared" si="22"/>
        <v>7.5</v>
      </c>
      <c r="G50">
        <f t="shared" si="22"/>
        <v>2.5</v>
      </c>
      <c r="H50">
        <f t="shared" si="22"/>
        <v>3</v>
      </c>
      <c r="I50">
        <f t="shared" si="22"/>
        <v>95.5</v>
      </c>
      <c r="J50">
        <f t="shared" si="22"/>
        <v>79.5</v>
      </c>
      <c r="K50">
        <f t="shared" si="22"/>
        <v>31</v>
      </c>
      <c r="L50">
        <f t="shared" si="22"/>
        <v>11.5</v>
      </c>
      <c r="M50">
        <f t="shared" si="22"/>
        <v>217.5</v>
      </c>
      <c r="N50" s="10">
        <f t="shared" si="22"/>
        <v>282.5</v>
      </c>
    </row>
    <row r="51" spans="4:14" x14ac:dyDescent="0.25">
      <c r="D51">
        <f>D39</f>
        <v>38.875</v>
      </c>
      <c r="E51">
        <f t="shared" ref="E51:N51" si="23">E39</f>
        <v>29.75</v>
      </c>
      <c r="F51">
        <f t="shared" si="23"/>
        <v>14.25</v>
      </c>
      <c r="G51">
        <f t="shared" si="23"/>
        <v>10</v>
      </c>
      <c r="H51">
        <f t="shared" si="23"/>
        <v>6</v>
      </c>
      <c r="I51">
        <f t="shared" si="23"/>
        <v>25.125</v>
      </c>
      <c r="J51">
        <f t="shared" si="23"/>
        <v>15.125</v>
      </c>
      <c r="K51">
        <f t="shared" si="23"/>
        <v>8</v>
      </c>
      <c r="L51">
        <f t="shared" si="23"/>
        <v>6</v>
      </c>
      <c r="M51">
        <f t="shared" si="23"/>
        <v>54.25</v>
      </c>
      <c r="N51" s="10">
        <f t="shared" si="23"/>
        <v>153.125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N11" sqref="N1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NOVEMBER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M10" s="2">
        <f t="shared" ref="M10:M12" si="1">SUM(I10:L10)</f>
        <v>0</v>
      </c>
      <c r="N10" s="2">
        <f t="shared" ref="N10:N12" si="2">SUM(D10:L10)</f>
        <v>0</v>
      </c>
    </row>
    <row r="11" spans="1:14" x14ac:dyDescent="0.25">
      <c r="A11" s="4" t="s">
        <v>35</v>
      </c>
      <c r="B11" s="14">
        <v>2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5" t="s">
        <v>19</v>
      </c>
      <c r="B13" s="6"/>
      <c r="D13" s="9">
        <f>SUM(D10:D12)</f>
        <v>0</v>
      </c>
      <c r="E13" s="9">
        <f t="shared" ref="E13:N13" si="3">SUM(E10:E12)</f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M15" s="2">
        <f t="shared" ref="M15:M16" si="4">SUM(I15:L15)</f>
        <v>0</v>
      </c>
      <c r="N15" s="2">
        <f t="shared" ref="N15:N16" si="5">SUM(D15:L15)</f>
        <v>0</v>
      </c>
    </row>
    <row r="16" spans="1:14" x14ac:dyDescent="0.25">
      <c r="A16" s="4" t="s">
        <v>20</v>
      </c>
      <c r="B16" s="14">
        <v>7</v>
      </c>
      <c r="M16" s="2">
        <f t="shared" si="4"/>
        <v>0</v>
      </c>
      <c r="N16" s="2">
        <f t="shared" si="5"/>
        <v>0</v>
      </c>
    </row>
    <row r="17" spans="1:14" x14ac:dyDescent="0.25">
      <c r="A17" s="5" t="s">
        <v>21</v>
      </c>
      <c r="B17" s="6"/>
      <c r="D17" s="9">
        <f>SUM(D15:D16)</f>
        <v>0</v>
      </c>
      <c r="E17" s="9">
        <f>SUM(E15:E16)</f>
        <v>0</v>
      </c>
      <c r="F17" s="9">
        <f t="shared" ref="F17:N17" si="6">SUM(F15:F16)</f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M19" s="2">
        <f t="shared" ref="M19:M26" si="7">SUM(I19:L19)</f>
        <v>0</v>
      </c>
      <c r="N19" s="2">
        <f t="shared" ref="N19:N26" si="8">SUM(D19:L19)</f>
        <v>0</v>
      </c>
    </row>
    <row r="20" spans="1:14" x14ac:dyDescent="0.25">
      <c r="A20" s="7" t="s">
        <v>22</v>
      </c>
      <c r="B20" s="14">
        <v>11</v>
      </c>
      <c r="M20" s="2">
        <f t="shared" si="7"/>
        <v>0</v>
      </c>
      <c r="N20" s="2">
        <f t="shared" si="8"/>
        <v>0</v>
      </c>
    </row>
    <row r="21" spans="1:14" x14ac:dyDescent="0.25">
      <c r="A21" s="7" t="s">
        <v>23</v>
      </c>
      <c r="B21" s="14">
        <v>3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38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8" t="s">
        <v>36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8" t="s">
        <v>17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8" t="s">
        <v>35</v>
      </c>
      <c r="B25" s="14">
        <v>8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M26" s="2">
        <f t="shared" si="7"/>
        <v>0</v>
      </c>
      <c r="N26" s="2">
        <f t="shared" si="8"/>
        <v>0</v>
      </c>
    </row>
    <row r="27" spans="1:14" x14ac:dyDescent="0.25">
      <c r="A27" s="5" t="s">
        <v>26</v>
      </c>
      <c r="B27" s="5"/>
      <c r="D27" s="9">
        <f t="shared" ref="D27:N27" si="9">SUM(D19:D26)</f>
        <v>0</v>
      </c>
      <c r="E27" s="9">
        <f t="shared" si="9"/>
        <v>0</v>
      </c>
      <c r="F27" s="9">
        <f t="shared" si="9"/>
        <v>0</v>
      </c>
      <c r="G27" s="9">
        <f t="shared" si="9"/>
        <v>0</v>
      </c>
      <c r="H27" s="9">
        <f t="shared" si="9"/>
        <v>0</v>
      </c>
      <c r="I27" s="9">
        <f t="shared" si="9"/>
        <v>0</v>
      </c>
      <c r="J27" s="9">
        <f t="shared" si="9"/>
        <v>0</v>
      </c>
      <c r="K27" s="9">
        <f t="shared" si="9"/>
        <v>0</v>
      </c>
      <c r="L27" s="9">
        <f t="shared" si="9"/>
        <v>0</v>
      </c>
      <c r="M27" s="9">
        <f t="shared" si="9"/>
        <v>0</v>
      </c>
      <c r="N27" s="9">
        <f t="shared" si="9"/>
        <v>0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0</v>
      </c>
      <c r="E29" s="9">
        <f t="shared" si="10"/>
        <v>0</v>
      </c>
      <c r="F29" s="9">
        <f t="shared" si="10"/>
        <v>0</v>
      </c>
      <c r="G29" s="9">
        <f t="shared" si="10"/>
        <v>0</v>
      </c>
      <c r="H29" s="9">
        <f t="shared" si="10"/>
        <v>0</v>
      </c>
      <c r="I29" s="9">
        <f t="shared" si="10"/>
        <v>0</v>
      </c>
      <c r="J29" s="9">
        <f t="shared" si="10"/>
        <v>0</v>
      </c>
      <c r="K29" s="9">
        <f t="shared" si="10"/>
        <v>0</v>
      </c>
      <c r="L29" s="9">
        <f t="shared" si="10"/>
        <v>0</v>
      </c>
      <c r="M29" s="9">
        <f t="shared" si="10"/>
        <v>0</v>
      </c>
      <c r="N29" s="19">
        <f>SUM(D29:L29)</f>
        <v>0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0</v>
      </c>
      <c r="E31" s="2">
        <f t="shared" si="11"/>
        <v>0</v>
      </c>
      <c r="F31" s="2">
        <f t="shared" si="11"/>
        <v>0</v>
      </c>
      <c r="G31" s="2">
        <f t="shared" si="11"/>
        <v>0</v>
      </c>
      <c r="H31" s="2">
        <f t="shared" si="11"/>
        <v>0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0</v>
      </c>
      <c r="M31" s="2">
        <f t="shared" si="11"/>
        <v>0</v>
      </c>
      <c r="N31" s="11">
        <f t="shared" si="11"/>
        <v>0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</v>
      </c>
      <c r="E32" s="13">
        <f t="shared" si="12"/>
        <v>0</v>
      </c>
      <c r="F32" s="13">
        <f t="shared" si="12"/>
        <v>0</v>
      </c>
      <c r="G32" s="13">
        <f t="shared" si="12"/>
        <v>0</v>
      </c>
      <c r="H32" s="13">
        <f t="shared" si="12"/>
        <v>0</v>
      </c>
      <c r="I32" s="13">
        <f t="shared" si="12"/>
        <v>0</v>
      </c>
      <c r="J32" s="13">
        <f t="shared" si="12"/>
        <v>0</v>
      </c>
      <c r="K32" s="13">
        <f t="shared" si="12"/>
        <v>0</v>
      </c>
      <c r="L32" s="13">
        <f t="shared" si="12"/>
        <v>0</v>
      </c>
      <c r="M32" s="13">
        <f t="shared" si="12"/>
        <v>0</v>
      </c>
      <c r="N32" s="13">
        <f t="shared" si="12"/>
        <v>0</v>
      </c>
    </row>
    <row r="33" spans="1:14" x14ac:dyDescent="0.25">
      <c r="A33" s="5" t="s">
        <v>30</v>
      </c>
      <c r="B33" s="5"/>
      <c r="D33" s="2">
        <f>RANK(D31,D$49:D$51)</f>
        <v>1</v>
      </c>
      <c r="E33" s="2">
        <f t="shared" ref="E33:N33" si="13">RANK(E31,E$49:E$51)</f>
        <v>1</v>
      </c>
      <c r="F33" s="2">
        <f t="shared" si="13"/>
        <v>1</v>
      </c>
      <c r="G33" s="2">
        <f t="shared" si="13"/>
        <v>1</v>
      </c>
      <c r="H33" s="2">
        <f t="shared" si="13"/>
        <v>1</v>
      </c>
      <c r="I33" s="2">
        <f t="shared" si="13"/>
        <v>1</v>
      </c>
      <c r="J33" s="2">
        <f t="shared" si="13"/>
        <v>1</v>
      </c>
      <c r="K33" s="2">
        <f t="shared" si="13"/>
        <v>1</v>
      </c>
      <c r="L33" s="2">
        <f t="shared" si="13"/>
        <v>1</v>
      </c>
      <c r="M33" s="2">
        <f t="shared" si="13"/>
        <v>1</v>
      </c>
      <c r="N33" s="2">
        <f t="shared" si="13"/>
        <v>1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0</v>
      </c>
      <c r="E35" s="2">
        <f t="shared" si="14"/>
        <v>0</v>
      </c>
      <c r="F35" s="2">
        <f t="shared" si="14"/>
        <v>0</v>
      </c>
      <c r="G35" s="2">
        <f t="shared" si="14"/>
        <v>0</v>
      </c>
      <c r="H35" s="2">
        <f t="shared" si="14"/>
        <v>0</v>
      </c>
      <c r="I35" s="2">
        <f t="shared" si="14"/>
        <v>0</v>
      </c>
      <c r="J35" s="2">
        <f t="shared" si="14"/>
        <v>0</v>
      </c>
      <c r="K35" s="2">
        <f t="shared" si="14"/>
        <v>0</v>
      </c>
      <c r="L35" s="2">
        <f t="shared" si="14"/>
        <v>0</v>
      </c>
      <c r="M35" s="2">
        <f t="shared" si="14"/>
        <v>0</v>
      </c>
      <c r="N35" s="11">
        <f t="shared" si="14"/>
        <v>0</v>
      </c>
    </row>
    <row r="36" spans="1:14" x14ac:dyDescent="0.25">
      <c r="A36" s="8" t="s">
        <v>29</v>
      </c>
      <c r="B36" s="8"/>
      <c r="D36" s="13">
        <f t="shared" ref="D36:N36" si="15">IF(D29&gt;0,D17/D29,0)</f>
        <v>0</v>
      </c>
      <c r="E36" s="13">
        <f t="shared" si="15"/>
        <v>0</v>
      </c>
      <c r="F36" s="13">
        <f t="shared" si="15"/>
        <v>0</v>
      </c>
      <c r="G36" s="13">
        <f t="shared" si="15"/>
        <v>0</v>
      </c>
      <c r="H36" s="13">
        <f t="shared" si="15"/>
        <v>0</v>
      </c>
      <c r="I36" s="13">
        <f t="shared" si="15"/>
        <v>0</v>
      </c>
      <c r="J36" s="13">
        <f t="shared" si="15"/>
        <v>0</v>
      </c>
      <c r="K36" s="13">
        <f t="shared" si="15"/>
        <v>0</v>
      </c>
      <c r="L36" s="13">
        <f t="shared" si="15"/>
        <v>0</v>
      </c>
      <c r="M36" s="13">
        <f t="shared" si="15"/>
        <v>0</v>
      </c>
      <c r="N36" s="13">
        <f t="shared" si="15"/>
        <v>0</v>
      </c>
    </row>
    <row r="37" spans="1:14" x14ac:dyDescent="0.25">
      <c r="A37" s="5" t="s">
        <v>30</v>
      </c>
      <c r="B37" s="5"/>
      <c r="D37" s="2">
        <f>RANK(D35,D$49:D$51)</f>
        <v>1</v>
      </c>
      <c r="E37" s="2">
        <f t="shared" ref="E37:N37" si="16">RANK(E35,E$49:E$51)</f>
        <v>1</v>
      </c>
      <c r="F37" s="2">
        <f t="shared" si="16"/>
        <v>1</v>
      </c>
      <c r="G37" s="2">
        <f t="shared" si="16"/>
        <v>1</v>
      </c>
      <c r="H37" s="2">
        <f t="shared" si="16"/>
        <v>1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0</v>
      </c>
      <c r="E39" s="2">
        <f t="shared" si="17"/>
        <v>0</v>
      </c>
      <c r="F39" s="2">
        <f t="shared" si="17"/>
        <v>0</v>
      </c>
      <c r="G39" s="2">
        <f t="shared" si="17"/>
        <v>0</v>
      </c>
      <c r="H39" s="2">
        <f t="shared" si="17"/>
        <v>0</v>
      </c>
      <c r="I39" s="2">
        <f t="shared" si="17"/>
        <v>0</v>
      </c>
      <c r="J39" s="2">
        <f t="shared" si="17"/>
        <v>0</v>
      </c>
      <c r="K39" s="2">
        <f t="shared" si="17"/>
        <v>0</v>
      </c>
      <c r="L39" s="2">
        <f t="shared" si="17"/>
        <v>0</v>
      </c>
      <c r="M39" s="2">
        <f t="shared" si="17"/>
        <v>0</v>
      </c>
      <c r="N39" s="11">
        <f t="shared" si="17"/>
        <v>0</v>
      </c>
    </row>
    <row r="40" spans="1:14" x14ac:dyDescent="0.25">
      <c r="A40" s="8" t="s">
        <v>29</v>
      </c>
      <c r="B40" s="8"/>
      <c r="D40" s="13">
        <f>IF(D29&gt;0,D27/D29,0)</f>
        <v>0</v>
      </c>
      <c r="E40" s="13">
        <f t="shared" ref="E40:N40" si="18">IF(E29&gt;0,E27/E29,0)</f>
        <v>0</v>
      </c>
      <c r="F40" s="13">
        <f t="shared" si="18"/>
        <v>0</v>
      </c>
      <c r="G40" s="13">
        <f t="shared" si="18"/>
        <v>0</v>
      </c>
      <c r="H40" s="13">
        <f t="shared" si="18"/>
        <v>0</v>
      </c>
      <c r="I40" s="13">
        <f t="shared" si="18"/>
        <v>0</v>
      </c>
      <c r="J40" s="13">
        <f t="shared" si="18"/>
        <v>0</v>
      </c>
      <c r="K40" s="13">
        <f t="shared" si="18"/>
        <v>0</v>
      </c>
      <c r="L40" s="13">
        <f t="shared" si="18"/>
        <v>0</v>
      </c>
      <c r="M40" s="13">
        <f t="shared" si="18"/>
        <v>0</v>
      </c>
      <c r="N40" s="13">
        <f t="shared" si="18"/>
        <v>0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1</v>
      </c>
      <c r="I41" s="2">
        <f t="shared" si="19"/>
        <v>1</v>
      </c>
      <c r="J41" s="2">
        <f t="shared" si="19"/>
        <v>1</v>
      </c>
      <c r="K41" s="2">
        <f t="shared" si="19"/>
        <v>1</v>
      </c>
      <c r="L41" s="2">
        <f t="shared" si="19"/>
        <v>1</v>
      </c>
      <c r="M41" s="2">
        <f t="shared" si="19"/>
        <v>1</v>
      </c>
      <c r="N41" s="2">
        <f t="shared" si="19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0</v>
      </c>
      <c r="E43" s="11">
        <f t="shared" si="20"/>
        <v>0</v>
      </c>
      <c r="F43" s="11">
        <f t="shared" si="20"/>
        <v>0</v>
      </c>
      <c r="G43" s="11">
        <f t="shared" si="20"/>
        <v>0</v>
      </c>
      <c r="H43" s="11">
        <f t="shared" si="20"/>
        <v>0</v>
      </c>
      <c r="I43" s="11">
        <f t="shared" si="20"/>
        <v>0</v>
      </c>
      <c r="J43" s="11">
        <f t="shared" si="20"/>
        <v>0</v>
      </c>
      <c r="K43" s="11">
        <f t="shared" si="20"/>
        <v>0</v>
      </c>
      <c r="L43" s="11">
        <f t="shared" si="20"/>
        <v>0</v>
      </c>
      <c r="M43" s="11">
        <f t="shared" si="20"/>
        <v>0</v>
      </c>
      <c r="N43" s="11">
        <f t="shared" si="20"/>
        <v>0</v>
      </c>
    </row>
    <row r="48" spans="1:14" x14ac:dyDescent="0.25">
      <c r="D48" s="2" t="s">
        <v>34</v>
      </c>
    </row>
    <row r="49" spans="4:14" x14ac:dyDescent="0.25">
      <c r="D49">
        <f>D31</f>
        <v>0</v>
      </c>
      <c r="E49">
        <f t="shared" ref="E49:N49" si="21">E31</f>
        <v>0</v>
      </c>
      <c r="F49">
        <f t="shared" si="21"/>
        <v>0</v>
      </c>
      <c r="G49">
        <f t="shared" si="21"/>
        <v>0</v>
      </c>
      <c r="H49">
        <f t="shared" si="21"/>
        <v>0</v>
      </c>
      <c r="I49">
        <f t="shared" si="21"/>
        <v>0</v>
      </c>
      <c r="J49">
        <f t="shared" si="21"/>
        <v>0</v>
      </c>
      <c r="K49">
        <f t="shared" si="21"/>
        <v>0</v>
      </c>
      <c r="L49">
        <f t="shared" si="21"/>
        <v>0</v>
      </c>
      <c r="M49">
        <f t="shared" si="21"/>
        <v>0</v>
      </c>
      <c r="N49" s="10">
        <f t="shared" si="21"/>
        <v>0</v>
      </c>
    </row>
    <row r="50" spans="4:14" x14ac:dyDescent="0.25">
      <c r="D50">
        <f>D35</f>
        <v>0</v>
      </c>
      <c r="E50">
        <f t="shared" ref="E50:N50" si="22">E35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D39</f>
        <v>0</v>
      </c>
      <c r="E51">
        <f t="shared" ref="E51:N51" si="23">E39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5" workbookViewId="0">
      <selection activeCell="N11" sqref="N1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DECEMBER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M10" s="2">
        <f t="shared" ref="M10:M12" si="1">SUM(I10:L10)</f>
        <v>0</v>
      </c>
      <c r="N10" s="2">
        <f t="shared" ref="N10:N12" si="2">SUM(D10:L10)</f>
        <v>0</v>
      </c>
    </row>
    <row r="11" spans="1:14" x14ac:dyDescent="0.25">
      <c r="A11" s="4" t="s">
        <v>35</v>
      </c>
      <c r="B11" s="14">
        <v>2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5" t="s">
        <v>19</v>
      </c>
      <c r="B13" s="6"/>
      <c r="D13" s="9">
        <f>SUM(D10:D12)</f>
        <v>0</v>
      </c>
      <c r="E13" s="9">
        <f t="shared" ref="E13:N13" si="3">SUM(E10:E12)</f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M15" s="2">
        <f t="shared" ref="M15:M16" si="4">SUM(I15:L15)</f>
        <v>0</v>
      </c>
      <c r="N15" s="2">
        <f t="shared" ref="N15:N16" si="5">SUM(D15:L15)</f>
        <v>0</v>
      </c>
    </row>
    <row r="16" spans="1:14" x14ac:dyDescent="0.25">
      <c r="A16" s="4" t="s">
        <v>20</v>
      </c>
      <c r="B16" s="14">
        <v>7</v>
      </c>
      <c r="M16" s="2">
        <f t="shared" si="4"/>
        <v>0</v>
      </c>
      <c r="N16" s="2">
        <f t="shared" si="5"/>
        <v>0</v>
      </c>
    </row>
    <row r="17" spans="1:14" x14ac:dyDescent="0.25">
      <c r="A17" s="5" t="s">
        <v>21</v>
      </c>
      <c r="B17" s="6"/>
      <c r="D17" s="9">
        <f>SUM(D15:D16)</f>
        <v>0</v>
      </c>
      <c r="E17" s="9">
        <f>SUM(E15:E16)</f>
        <v>0</v>
      </c>
      <c r="F17" s="9">
        <f t="shared" ref="F17:N17" si="6">SUM(F15:F16)</f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M19" s="2">
        <f t="shared" ref="M19:M26" si="7">SUM(I19:L19)</f>
        <v>0</v>
      </c>
      <c r="N19" s="2">
        <f t="shared" ref="N19:N26" si="8">SUM(D19:L19)</f>
        <v>0</v>
      </c>
    </row>
    <row r="20" spans="1:14" x14ac:dyDescent="0.25">
      <c r="A20" s="7" t="s">
        <v>22</v>
      </c>
      <c r="B20" s="14">
        <v>11</v>
      </c>
      <c r="M20" s="2">
        <f t="shared" si="7"/>
        <v>0</v>
      </c>
      <c r="N20" s="2">
        <f t="shared" si="8"/>
        <v>0</v>
      </c>
    </row>
    <row r="21" spans="1:14" x14ac:dyDescent="0.25">
      <c r="A21" s="7" t="s">
        <v>23</v>
      </c>
      <c r="B21" s="14">
        <v>3</v>
      </c>
      <c r="M21" s="2">
        <f t="shared" si="7"/>
        <v>0</v>
      </c>
      <c r="N21" s="2">
        <f t="shared" si="8"/>
        <v>0</v>
      </c>
    </row>
    <row r="22" spans="1:14" x14ac:dyDescent="0.25">
      <c r="A22" s="4" t="s">
        <v>38</v>
      </c>
      <c r="B22" s="14">
        <v>5</v>
      </c>
      <c r="M22" s="2">
        <f t="shared" si="7"/>
        <v>0</v>
      </c>
      <c r="N22" s="2">
        <f t="shared" si="8"/>
        <v>0</v>
      </c>
    </row>
    <row r="23" spans="1:14" x14ac:dyDescent="0.25">
      <c r="A23" s="18" t="s">
        <v>36</v>
      </c>
      <c r="B23" s="14">
        <v>6</v>
      </c>
      <c r="M23" s="2">
        <f t="shared" si="7"/>
        <v>0</v>
      </c>
      <c r="N23" s="2">
        <f t="shared" si="8"/>
        <v>0</v>
      </c>
    </row>
    <row r="24" spans="1:14" x14ac:dyDescent="0.25">
      <c r="A24" s="18" t="s">
        <v>17</v>
      </c>
      <c r="B24" s="14">
        <v>8</v>
      </c>
      <c r="M24" s="2">
        <f t="shared" si="7"/>
        <v>0</v>
      </c>
      <c r="N24" s="2">
        <f t="shared" si="8"/>
        <v>0</v>
      </c>
    </row>
    <row r="25" spans="1:14" x14ac:dyDescent="0.25">
      <c r="A25" s="18" t="s">
        <v>35</v>
      </c>
      <c r="B25" s="14">
        <v>8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M26" s="2">
        <f t="shared" si="7"/>
        <v>0</v>
      </c>
      <c r="N26" s="2">
        <f t="shared" si="8"/>
        <v>0</v>
      </c>
    </row>
    <row r="27" spans="1:14" x14ac:dyDescent="0.25">
      <c r="A27" s="5" t="s">
        <v>26</v>
      </c>
      <c r="B27" s="5"/>
      <c r="D27" s="9">
        <f t="shared" ref="D27:N27" si="9">SUM(D19:D26)</f>
        <v>0</v>
      </c>
      <c r="E27" s="9">
        <f t="shared" si="9"/>
        <v>0</v>
      </c>
      <c r="F27" s="9">
        <f t="shared" si="9"/>
        <v>0</v>
      </c>
      <c r="G27" s="9">
        <f t="shared" si="9"/>
        <v>0</v>
      </c>
      <c r="H27" s="9">
        <f t="shared" si="9"/>
        <v>0</v>
      </c>
      <c r="I27" s="9">
        <f t="shared" si="9"/>
        <v>0</v>
      </c>
      <c r="J27" s="9">
        <f t="shared" si="9"/>
        <v>0</v>
      </c>
      <c r="K27" s="9">
        <f t="shared" si="9"/>
        <v>0</v>
      </c>
      <c r="L27" s="9">
        <f t="shared" si="9"/>
        <v>0</v>
      </c>
      <c r="M27" s="9">
        <f t="shared" si="9"/>
        <v>0</v>
      </c>
      <c r="N27" s="9">
        <f t="shared" si="9"/>
        <v>0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0</v>
      </c>
      <c r="E29" s="9">
        <f t="shared" si="10"/>
        <v>0</v>
      </c>
      <c r="F29" s="9">
        <f t="shared" si="10"/>
        <v>0</v>
      </c>
      <c r="G29" s="9">
        <f t="shared" si="10"/>
        <v>0</v>
      </c>
      <c r="H29" s="9">
        <f t="shared" si="10"/>
        <v>0</v>
      </c>
      <c r="I29" s="9">
        <f t="shared" si="10"/>
        <v>0</v>
      </c>
      <c r="J29" s="9">
        <f t="shared" si="10"/>
        <v>0</v>
      </c>
      <c r="K29" s="9">
        <f t="shared" si="10"/>
        <v>0</v>
      </c>
      <c r="L29" s="9">
        <f t="shared" si="10"/>
        <v>0</v>
      </c>
      <c r="M29" s="9">
        <f t="shared" si="10"/>
        <v>0</v>
      </c>
      <c r="N29" s="19">
        <f>SUM(D29:L29)</f>
        <v>0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0</v>
      </c>
      <c r="E31" s="2">
        <f t="shared" si="11"/>
        <v>0</v>
      </c>
      <c r="F31" s="2">
        <f t="shared" si="11"/>
        <v>0</v>
      </c>
      <c r="G31" s="2">
        <f t="shared" si="11"/>
        <v>0</v>
      </c>
      <c r="H31" s="2">
        <f t="shared" si="11"/>
        <v>0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0</v>
      </c>
      <c r="M31" s="2">
        <f t="shared" si="11"/>
        <v>0</v>
      </c>
      <c r="N31" s="11">
        <f t="shared" si="11"/>
        <v>0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</v>
      </c>
      <c r="E32" s="13">
        <f t="shared" si="12"/>
        <v>0</v>
      </c>
      <c r="F32" s="13">
        <f t="shared" si="12"/>
        <v>0</v>
      </c>
      <c r="G32" s="13">
        <f t="shared" si="12"/>
        <v>0</v>
      </c>
      <c r="H32" s="13">
        <f t="shared" si="12"/>
        <v>0</v>
      </c>
      <c r="I32" s="13">
        <f t="shared" si="12"/>
        <v>0</v>
      </c>
      <c r="J32" s="13">
        <f t="shared" si="12"/>
        <v>0</v>
      </c>
      <c r="K32" s="13">
        <f t="shared" si="12"/>
        <v>0</v>
      </c>
      <c r="L32" s="13">
        <f t="shared" si="12"/>
        <v>0</v>
      </c>
      <c r="M32" s="13">
        <f t="shared" si="12"/>
        <v>0</v>
      </c>
      <c r="N32" s="13">
        <f t="shared" si="12"/>
        <v>0</v>
      </c>
    </row>
    <row r="33" spans="1:14" x14ac:dyDescent="0.25">
      <c r="A33" s="5" t="s">
        <v>30</v>
      </c>
      <c r="B33" s="5"/>
      <c r="D33" s="2">
        <f>RANK(D31,D$49:D$51)</f>
        <v>1</v>
      </c>
      <c r="E33" s="2">
        <f t="shared" ref="E33:N33" si="13">RANK(E31,E$49:E$51)</f>
        <v>1</v>
      </c>
      <c r="F33" s="2">
        <f t="shared" si="13"/>
        <v>1</v>
      </c>
      <c r="G33" s="2">
        <f t="shared" si="13"/>
        <v>1</v>
      </c>
      <c r="H33" s="2">
        <f t="shared" si="13"/>
        <v>1</v>
      </c>
      <c r="I33" s="2">
        <f t="shared" si="13"/>
        <v>1</v>
      </c>
      <c r="J33" s="2">
        <f t="shared" si="13"/>
        <v>1</v>
      </c>
      <c r="K33" s="2">
        <f t="shared" si="13"/>
        <v>1</v>
      </c>
      <c r="L33" s="2">
        <f t="shared" si="13"/>
        <v>1</v>
      </c>
      <c r="M33" s="2">
        <f t="shared" si="13"/>
        <v>1</v>
      </c>
      <c r="N33" s="2">
        <f t="shared" si="13"/>
        <v>1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0</v>
      </c>
      <c r="E35" s="2">
        <f t="shared" si="14"/>
        <v>0</v>
      </c>
      <c r="F35" s="2">
        <f t="shared" si="14"/>
        <v>0</v>
      </c>
      <c r="G35" s="2">
        <f t="shared" si="14"/>
        <v>0</v>
      </c>
      <c r="H35" s="2">
        <f t="shared" si="14"/>
        <v>0</v>
      </c>
      <c r="I35" s="2">
        <f t="shared" si="14"/>
        <v>0</v>
      </c>
      <c r="J35" s="2">
        <f t="shared" si="14"/>
        <v>0</v>
      </c>
      <c r="K35" s="2">
        <f t="shared" si="14"/>
        <v>0</v>
      </c>
      <c r="L35" s="2">
        <f t="shared" si="14"/>
        <v>0</v>
      </c>
      <c r="M35" s="2">
        <f t="shared" si="14"/>
        <v>0</v>
      </c>
      <c r="N35" s="11">
        <f t="shared" si="14"/>
        <v>0</v>
      </c>
    </row>
    <row r="36" spans="1:14" x14ac:dyDescent="0.25">
      <c r="A36" s="8" t="s">
        <v>29</v>
      </c>
      <c r="B36" s="8"/>
      <c r="D36" s="13">
        <f t="shared" ref="D36:N36" si="15">IF(D29&gt;0,D17/D29,0)</f>
        <v>0</v>
      </c>
      <c r="E36" s="13">
        <f t="shared" si="15"/>
        <v>0</v>
      </c>
      <c r="F36" s="13">
        <f t="shared" si="15"/>
        <v>0</v>
      </c>
      <c r="G36" s="13">
        <f t="shared" si="15"/>
        <v>0</v>
      </c>
      <c r="H36" s="13">
        <f t="shared" si="15"/>
        <v>0</v>
      </c>
      <c r="I36" s="13">
        <f t="shared" si="15"/>
        <v>0</v>
      </c>
      <c r="J36" s="13">
        <f t="shared" si="15"/>
        <v>0</v>
      </c>
      <c r="K36" s="13">
        <f t="shared" si="15"/>
        <v>0</v>
      </c>
      <c r="L36" s="13">
        <f t="shared" si="15"/>
        <v>0</v>
      </c>
      <c r="M36" s="13">
        <f t="shared" si="15"/>
        <v>0</v>
      </c>
      <c r="N36" s="13">
        <f t="shared" si="15"/>
        <v>0</v>
      </c>
    </row>
    <row r="37" spans="1:14" x14ac:dyDescent="0.25">
      <c r="A37" s="5" t="s">
        <v>30</v>
      </c>
      <c r="B37" s="5"/>
      <c r="D37" s="2">
        <f>RANK(D35,D$49:D$51)</f>
        <v>1</v>
      </c>
      <c r="E37" s="2">
        <f t="shared" ref="E37:N37" si="16">RANK(E35,E$49:E$51)</f>
        <v>1</v>
      </c>
      <c r="F37" s="2">
        <f t="shared" si="16"/>
        <v>1</v>
      </c>
      <c r="G37" s="2">
        <f t="shared" si="16"/>
        <v>1</v>
      </c>
      <c r="H37" s="2">
        <f t="shared" si="16"/>
        <v>1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0</v>
      </c>
      <c r="E39" s="2">
        <f t="shared" si="17"/>
        <v>0</v>
      </c>
      <c r="F39" s="2">
        <f t="shared" si="17"/>
        <v>0</v>
      </c>
      <c r="G39" s="2">
        <f t="shared" si="17"/>
        <v>0</v>
      </c>
      <c r="H39" s="2">
        <f t="shared" si="17"/>
        <v>0</v>
      </c>
      <c r="I39" s="2">
        <f t="shared" si="17"/>
        <v>0</v>
      </c>
      <c r="J39" s="2">
        <f t="shared" si="17"/>
        <v>0</v>
      </c>
      <c r="K39" s="2">
        <f t="shared" si="17"/>
        <v>0</v>
      </c>
      <c r="L39" s="2">
        <f t="shared" si="17"/>
        <v>0</v>
      </c>
      <c r="M39" s="2">
        <f t="shared" si="17"/>
        <v>0</v>
      </c>
      <c r="N39" s="11">
        <f t="shared" si="17"/>
        <v>0</v>
      </c>
    </row>
    <row r="40" spans="1:14" x14ac:dyDescent="0.25">
      <c r="A40" s="8" t="s">
        <v>29</v>
      </c>
      <c r="B40" s="8"/>
      <c r="D40" s="13">
        <f>IF(D29&gt;0,D27/D29,0)</f>
        <v>0</v>
      </c>
      <c r="E40" s="13">
        <f t="shared" ref="E40:N40" si="18">IF(E29&gt;0,E27/E29,0)</f>
        <v>0</v>
      </c>
      <c r="F40" s="13">
        <f t="shared" si="18"/>
        <v>0</v>
      </c>
      <c r="G40" s="13">
        <f t="shared" si="18"/>
        <v>0</v>
      </c>
      <c r="H40" s="13">
        <f t="shared" si="18"/>
        <v>0</v>
      </c>
      <c r="I40" s="13">
        <f t="shared" si="18"/>
        <v>0</v>
      </c>
      <c r="J40" s="13">
        <f t="shared" si="18"/>
        <v>0</v>
      </c>
      <c r="K40" s="13">
        <f t="shared" si="18"/>
        <v>0</v>
      </c>
      <c r="L40" s="13">
        <f t="shared" si="18"/>
        <v>0</v>
      </c>
      <c r="M40" s="13">
        <f t="shared" si="18"/>
        <v>0</v>
      </c>
      <c r="N40" s="13">
        <f t="shared" si="18"/>
        <v>0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1</v>
      </c>
      <c r="I41" s="2">
        <f t="shared" si="19"/>
        <v>1</v>
      </c>
      <c r="J41" s="2">
        <f t="shared" si="19"/>
        <v>1</v>
      </c>
      <c r="K41" s="2">
        <f t="shared" si="19"/>
        <v>1</v>
      </c>
      <c r="L41" s="2">
        <f t="shared" si="19"/>
        <v>1</v>
      </c>
      <c r="M41" s="2">
        <f t="shared" si="19"/>
        <v>1</v>
      </c>
      <c r="N41" s="2">
        <f t="shared" si="19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0</v>
      </c>
      <c r="E43" s="11">
        <f t="shared" si="20"/>
        <v>0</v>
      </c>
      <c r="F43" s="11">
        <f t="shared" si="20"/>
        <v>0</v>
      </c>
      <c r="G43" s="11">
        <f t="shared" si="20"/>
        <v>0</v>
      </c>
      <c r="H43" s="11">
        <f t="shared" si="20"/>
        <v>0</v>
      </c>
      <c r="I43" s="11">
        <f t="shared" si="20"/>
        <v>0</v>
      </c>
      <c r="J43" s="11">
        <f t="shared" si="20"/>
        <v>0</v>
      </c>
      <c r="K43" s="11">
        <f t="shared" si="20"/>
        <v>0</v>
      </c>
      <c r="L43" s="11">
        <f t="shared" si="20"/>
        <v>0</v>
      </c>
      <c r="M43" s="11">
        <f t="shared" si="20"/>
        <v>0</v>
      </c>
      <c r="N43" s="11">
        <f t="shared" si="20"/>
        <v>0</v>
      </c>
    </row>
    <row r="48" spans="1:14" x14ac:dyDescent="0.25">
      <c r="D48" s="2" t="s">
        <v>34</v>
      </c>
    </row>
    <row r="49" spans="4:14" x14ac:dyDescent="0.25">
      <c r="D49">
        <f>D31</f>
        <v>0</v>
      </c>
      <c r="E49">
        <f t="shared" ref="E49:N49" si="21">E31</f>
        <v>0</v>
      </c>
      <c r="F49">
        <f t="shared" si="21"/>
        <v>0</v>
      </c>
      <c r="G49">
        <f t="shared" si="21"/>
        <v>0</v>
      </c>
      <c r="H49">
        <f t="shared" si="21"/>
        <v>0</v>
      </c>
      <c r="I49">
        <f t="shared" si="21"/>
        <v>0</v>
      </c>
      <c r="J49">
        <f t="shared" si="21"/>
        <v>0</v>
      </c>
      <c r="K49">
        <f t="shared" si="21"/>
        <v>0</v>
      </c>
      <c r="L49">
        <f t="shared" si="21"/>
        <v>0</v>
      </c>
      <c r="M49">
        <f t="shared" si="21"/>
        <v>0</v>
      </c>
      <c r="N49" s="10">
        <f t="shared" si="21"/>
        <v>0</v>
      </c>
    </row>
    <row r="50" spans="4:14" x14ac:dyDescent="0.25">
      <c r="D50">
        <f>D35</f>
        <v>0</v>
      </c>
      <c r="E50">
        <f t="shared" ref="E50:N50" si="22">E35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D39</f>
        <v>0</v>
      </c>
      <c r="E51">
        <f t="shared" ref="E51:N51" si="23">E39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sqref="A1:N1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5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45" x14ac:dyDescent="0.3">
      <c r="A3" s="23">
        <v>2017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301</v>
      </c>
      <c r="E7">
        <f>SUM(January:December!E7)</f>
        <v>55</v>
      </c>
      <c r="F7">
        <f>SUM(January:December!F7)</f>
        <v>15</v>
      </c>
      <c r="G7">
        <f>SUM(January:December!G7)</f>
        <v>36</v>
      </c>
      <c r="H7">
        <f>SUM(January:December!H7)</f>
        <v>4</v>
      </c>
      <c r="I7">
        <f>SUM(January:December!I7)</f>
        <v>13</v>
      </c>
      <c r="J7">
        <f>SUM(January:December!J7)</f>
        <v>11</v>
      </c>
      <c r="K7">
        <f>SUM(January:December!K7)</f>
        <v>6</v>
      </c>
      <c r="L7">
        <f>SUM(January:December!L7)</f>
        <v>0</v>
      </c>
      <c r="M7" s="2">
        <f>SUM(I7:L7)</f>
        <v>30</v>
      </c>
      <c r="N7" s="2">
        <f>SUM(D7:L7)</f>
        <v>441</v>
      </c>
    </row>
    <row r="8" spans="1:14" ht="14.45" customHeight="1" x14ac:dyDescent="0.25">
      <c r="A8" s="5" t="s">
        <v>16</v>
      </c>
      <c r="B8" s="5"/>
      <c r="D8" s="9">
        <f>D7</f>
        <v>301</v>
      </c>
      <c r="E8" s="9">
        <f t="shared" ref="E8:N8" si="0">E7</f>
        <v>55</v>
      </c>
      <c r="F8" s="9">
        <f t="shared" si="0"/>
        <v>15</v>
      </c>
      <c r="G8" s="9">
        <f t="shared" si="0"/>
        <v>36</v>
      </c>
      <c r="H8" s="9">
        <f t="shared" si="0"/>
        <v>4</v>
      </c>
      <c r="I8" s="9">
        <f t="shared" si="0"/>
        <v>13</v>
      </c>
      <c r="J8" s="9">
        <f t="shared" si="0"/>
        <v>11</v>
      </c>
      <c r="K8" s="9">
        <f t="shared" si="0"/>
        <v>6</v>
      </c>
      <c r="L8" s="9">
        <f t="shared" si="0"/>
        <v>0</v>
      </c>
      <c r="M8" s="9">
        <f t="shared" si="0"/>
        <v>30</v>
      </c>
      <c r="N8" s="9">
        <f t="shared" si="0"/>
        <v>441</v>
      </c>
    </row>
    <row r="9" spans="1:14" x14ac:dyDescent="0.25">
      <c r="A9" s="5"/>
      <c r="B9" s="5"/>
    </row>
    <row r="10" spans="1:14" ht="14.45" x14ac:dyDescent="0.3">
      <c r="A10" s="4" t="s">
        <v>37</v>
      </c>
      <c r="B10" s="14">
        <v>2</v>
      </c>
      <c r="D10">
        <f>SUM(January:December!D10)</f>
        <v>838</v>
      </c>
      <c r="E10">
        <f>SUM(January:December!E10)</f>
        <v>565</v>
      </c>
      <c r="F10">
        <f>SUM(January:December!F10)</f>
        <v>184</v>
      </c>
      <c r="G10">
        <f>SUM(January:December!G10)</f>
        <v>276</v>
      </c>
      <c r="H10">
        <f>SUM(January:December!H10)</f>
        <v>228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2" si="1">SUM(I10:L10)</f>
        <v>0</v>
      </c>
      <c r="N10" s="2">
        <f t="shared" ref="N10:N12" si="2">SUM(D10:L10)</f>
        <v>2091</v>
      </c>
    </row>
    <row r="11" spans="1:14" ht="14.45" x14ac:dyDescent="0.3">
      <c r="A11" s="4" t="s">
        <v>35</v>
      </c>
      <c r="B11" s="14">
        <v>2</v>
      </c>
      <c r="D11">
        <f>SUM(January:December!D11)</f>
        <v>0</v>
      </c>
      <c r="E11">
        <f>SUM(January:December!E11)</f>
        <v>0</v>
      </c>
      <c r="F11">
        <f>SUM(January:December!F11)</f>
        <v>0</v>
      </c>
      <c r="G11">
        <f>SUM(January:December!G11)</f>
        <v>0</v>
      </c>
      <c r="H11">
        <f>SUM(January:December!H11)</f>
        <v>2</v>
      </c>
      <c r="I11">
        <f>SUM(January:December!I11)</f>
        <v>0</v>
      </c>
      <c r="J11">
        <f>SUM(January:December!J11)</f>
        <v>0</v>
      </c>
      <c r="K11">
        <f>SUM(January:December!K11)</f>
        <v>0</v>
      </c>
      <c r="L11">
        <f>SUM(January:December!L11)</f>
        <v>34</v>
      </c>
      <c r="M11" s="2">
        <f t="shared" si="1"/>
        <v>34</v>
      </c>
      <c r="N11" s="2">
        <f t="shared" si="2"/>
        <v>36</v>
      </c>
    </row>
    <row r="12" spans="1:14" x14ac:dyDescent="0.25">
      <c r="A12" s="4" t="s">
        <v>18</v>
      </c>
      <c r="B12" s="14">
        <v>4</v>
      </c>
      <c r="D12">
        <f>SUM(January:December!D12)</f>
        <v>178</v>
      </c>
      <c r="E12">
        <f>SUM(January:December!E12)</f>
        <v>139</v>
      </c>
      <c r="F12">
        <f>SUM(January:December!F12)</f>
        <v>57</v>
      </c>
      <c r="G12">
        <f>SUM(January:December!G12)</f>
        <v>51</v>
      </c>
      <c r="H12">
        <f>SUM(January:December!H12)</f>
        <v>17</v>
      </c>
      <c r="I12">
        <f>SUM(January:December!I12)</f>
        <v>602</v>
      </c>
      <c r="J12">
        <f>SUM(January:December!J12)</f>
        <v>320</v>
      </c>
      <c r="K12">
        <f>SUM(January:December!K12)</f>
        <v>235</v>
      </c>
      <c r="L12">
        <f>SUM(January:December!L12)</f>
        <v>224</v>
      </c>
      <c r="M12" s="2">
        <f t="shared" si="1"/>
        <v>1381</v>
      </c>
      <c r="N12" s="2">
        <f t="shared" si="2"/>
        <v>1823</v>
      </c>
    </row>
    <row r="13" spans="1:14" x14ac:dyDescent="0.25">
      <c r="A13" s="5" t="s">
        <v>19</v>
      </c>
      <c r="B13" s="6"/>
      <c r="D13" s="9">
        <f>SUM(D10:D12)</f>
        <v>1016</v>
      </c>
      <c r="E13" s="9">
        <f t="shared" ref="E13:N13" si="3">SUM(E10:E12)</f>
        <v>704</v>
      </c>
      <c r="F13" s="9">
        <f t="shared" si="3"/>
        <v>241</v>
      </c>
      <c r="G13" s="9">
        <f t="shared" si="3"/>
        <v>327</v>
      </c>
      <c r="H13" s="9">
        <f t="shared" si="3"/>
        <v>247</v>
      </c>
      <c r="I13" s="9">
        <f t="shared" si="3"/>
        <v>602</v>
      </c>
      <c r="J13" s="9">
        <f t="shared" si="3"/>
        <v>320</v>
      </c>
      <c r="K13" s="9">
        <f t="shared" si="3"/>
        <v>235</v>
      </c>
      <c r="L13" s="9">
        <f t="shared" si="3"/>
        <v>258</v>
      </c>
      <c r="M13" s="9">
        <f t="shared" si="3"/>
        <v>1415</v>
      </c>
      <c r="N13" s="9">
        <f t="shared" si="3"/>
        <v>3950</v>
      </c>
    </row>
    <row r="14" spans="1:14" x14ac:dyDescent="0.25">
      <c r="A14" s="3"/>
      <c r="B14" s="15"/>
    </row>
    <row r="15" spans="1:14" ht="14.45" x14ac:dyDescent="0.3">
      <c r="A15" s="4" t="s">
        <v>24</v>
      </c>
      <c r="B15" s="14">
        <v>1</v>
      </c>
      <c r="D15">
        <f>SUM(January:December!D15)</f>
        <v>685</v>
      </c>
      <c r="E15">
        <f>SUM(January:December!E15)</f>
        <v>450</v>
      </c>
      <c r="F15">
        <f>SUM(January:December!F15)</f>
        <v>218</v>
      </c>
      <c r="G15">
        <f>SUM(January:December!G15)</f>
        <v>67</v>
      </c>
      <c r="H15">
        <f>SUM(January:December!H15)</f>
        <v>47</v>
      </c>
      <c r="I15">
        <f>SUM(January:December!I15)</f>
        <v>198</v>
      </c>
      <c r="J15">
        <f>SUM(January:December!J15)</f>
        <v>128</v>
      </c>
      <c r="K15">
        <f>SUM(January:December!K15)</f>
        <v>63</v>
      </c>
      <c r="L15">
        <f>SUM(January:December!L15)</f>
        <v>22</v>
      </c>
      <c r="M15" s="2">
        <f t="shared" ref="M15:M16" si="4">SUM(I15:L15)</f>
        <v>411</v>
      </c>
      <c r="N15" s="2">
        <f t="shared" ref="N15:N16" si="5">SUM(D15:L15)</f>
        <v>1878</v>
      </c>
    </row>
    <row r="16" spans="1:14" x14ac:dyDescent="0.25">
      <c r="A16" s="4" t="s">
        <v>20</v>
      </c>
      <c r="B16" s="14">
        <v>7</v>
      </c>
      <c r="D16">
        <f>SUM(January:December!D16)</f>
        <v>75</v>
      </c>
      <c r="E16">
        <f>SUM(January:December!E16)</f>
        <v>55</v>
      </c>
      <c r="F16">
        <f>SUM(January:December!F16)</f>
        <v>15</v>
      </c>
      <c r="G16">
        <f>SUM(January:December!G16)</f>
        <v>6</v>
      </c>
      <c r="H16">
        <f>SUM(January:December!H16)</f>
        <v>2</v>
      </c>
      <c r="I16">
        <f>SUM(January:December!I16)</f>
        <v>1454</v>
      </c>
      <c r="J16">
        <f>SUM(January:December!J16)</f>
        <v>1061</v>
      </c>
      <c r="K16">
        <f>SUM(January:December!K16)</f>
        <v>543</v>
      </c>
      <c r="L16">
        <f>SUM(January:December!L16)</f>
        <v>172</v>
      </c>
      <c r="M16" s="2">
        <f t="shared" si="4"/>
        <v>3230</v>
      </c>
      <c r="N16" s="2">
        <f t="shared" si="5"/>
        <v>3383</v>
      </c>
    </row>
    <row r="17" spans="1:14" x14ac:dyDescent="0.25">
      <c r="A17" s="5" t="s">
        <v>21</v>
      </c>
      <c r="B17" s="6"/>
      <c r="D17" s="9">
        <f>SUM(D15:D16)</f>
        <v>760</v>
      </c>
      <c r="E17" s="9">
        <f>SUM(E15:E16)</f>
        <v>505</v>
      </c>
      <c r="F17" s="9">
        <f t="shared" ref="F17:N17" si="6">SUM(F15:F16)</f>
        <v>233</v>
      </c>
      <c r="G17" s="9">
        <f t="shared" si="6"/>
        <v>73</v>
      </c>
      <c r="H17" s="9">
        <f t="shared" si="6"/>
        <v>49</v>
      </c>
      <c r="I17" s="9">
        <f t="shared" si="6"/>
        <v>1652</v>
      </c>
      <c r="J17" s="9">
        <f t="shared" si="6"/>
        <v>1189</v>
      </c>
      <c r="K17" s="9">
        <f t="shared" si="6"/>
        <v>606</v>
      </c>
      <c r="L17" s="9">
        <f t="shared" si="6"/>
        <v>194</v>
      </c>
      <c r="M17" s="9">
        <f t="shared" si="6"/>
        <v>3641</v>
      </c>
      <c r="N17" s="9">
        <f t="shared" si="6"/>
        <v>5261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D19">
        <f>SUM(January:December!D19)</f>
        <v>57</v>
      </c>
      <c r="E19">
        <f>SUM(January:December!E19)</f>
        <v>48</v>
      </c>
      <c r="F19">
        <f>SUM(January:December!F19)</f>
        <v>9</v>
      </c>
      <c r="G19">
        <f>SUM(January:December!G19)</f>
        <v>12</v>
      </c>
      <c r="H19">
        <f>SUM(January:December!H19)</f>
        <v>16</v>
      </c>
      <c r="I19">
        <f>SUM(January:December!I19)</f>
        <v>1367</v>
      </c>
      <c r="J19">
        <f>SUM(January:December!J19)</f>
        <v>779</v>
      </c>
      <c r="K19">
        <f>SUM(January:December!K19)</f>
        <v>556</v>
      </c>
      <c r="L19">
        <f>SUM(January:December!L19)</f>
        <v>301</v>
      </c>
      <c r="M19" s="2">
        <f t="shared" ref="M19:M26" si="7">SUM(I19:L19)</f>
        <v>3003</v>
      </c>
      <c r="N19" s="2">
        <f t="shared" ref="N19:N26" si="8">SUM(D19:L19)</f>
        <v>3145</v>
      </c>
    </row>
    <row r="20" spans="1:14" x14ac:dyDescent="0.25">
      <c r="A20" s="7" t="s">
        <v>22</v>
      </c>
      <c r="B20" s="14">
        <v>11</v>
      </c>
      <c r="D20">
        <f>SUM(January:December!D20)</f>
        <v>689</v>
      </c>
      <c r="E20">
        <f>SUM(January:December!E20)</f>
        <v>522</v>
      </c>
      <c r="F20">
        <f>SUM(January:December!F20)</f>
        <v>220</v>
      </c>
      <c r="G20">
        <f>SUM(January:December!G20)</f>
        <v>126</v>
      </c>
      <c r="H20">
        <f>SUM(January:December!H20)</f>
        <v>70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si="7"/>
        <v>0</v>
      </c>
      <c r="N20" s="2">
        <f t="shared" si="8"/>
        <v>1627</v>
      </c>
    </row>
    <row r="21" spans="1:14" x14ac:dyDescent="0.25">
      <c r="A21" s="7" t="s">
        <v>23</v>
      </c>
      <c r="B21" s="14">
        <v>3</v>
      </c>
      <c r="D21">
        <f>SUM(January:December!D21)</f>
        <v>583</v>
      </c>
      <c r="E21">
        <f>SUM(January:December!E21)</f>
        <v>389</v>
      </c>
      <c r="F21">
        <f>SUM(January:December!F21)</f>
        <v>192</v>
      </c>
      <c r="G21">
        <f>SUM(January:December!G21)</f>
        <v>96</v>
      </c>
      <c r="H21">
        <f>SUM(January:December!H21)</f>
        <v>96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 t="shared" si="7"/>
        <v>0</v>
      </c>
      <c r="N21" s="2">
        <f t="shared" si="8"/>
        <v>1356</v>
      </c>
    </row>
    <row r="22" spans="1:14" x14ac:dyDescent="0.25">
      <c r="A22" s="4" t="s">
        <v>38</v>
      </c>
      <c r="B22" s="14">
        <v>5</v>
      </c>
      <c r="D22">
        <f>SUM(January:December!D22)</f>
        <v>692</v>
      </c>
      <c r="E22">
        <f>SUM(January:December!E22)</f>
        <v>513</v>
      </c>
      <c r="F22">
        <f>SUM(January:December!F22)</f>
        <v>289</v>
      </c>
      <c r="G22">
        <f>SUM(January:December!G22)</f>
        <v>183</v>
      </c>
      <c r="H22">
        <f>SUM(January:December!H22)</f>
        <v>115</v>
      </c>
      <c r="I22">
        <f>SUM(January:December!I22)</f>
        <v>0</v>
      </c>
      <c r="J22">
        <f>SUM(January:December!J22)</f>
        <v>0</v>
      </c>
      <c r="K22">
        <f>SUM(January:December!K22)</f>
        <v>0</v>
      </c>
      <c r="L22">
        <f>SUM(January:December!L22)</f>
        <v>0</v>
      </c>
      <c r="M22" s="2">
        <f t="shared" si="7"/>
        <v>0</v>
      </c>
      <c r="N22" s="2">
        <f t="shared" si="8"/>
        <v>1792</v>
      </c>
    </row>
    <row r="23" spans="1:14" x14ac:dyDescent="0.25">
      <c r="A23" s="18" t="s">
        <v>36</v>
      </c>
      <c r="B23" s="14">
        <v>6</v>
      </c>
      <c r="D23">
        <f>SUM(January:December!D23)</f>
        <v>628</v>
      </c>
      <c r="E23">
        <f>SUM(January:December!E23)</f>
        <v>482</v>
      </c>
      <c r="F23">
        <f>SUM(January:December!F23)</f>
        <v>240</v>
      </c>
      <c r="G23">
        <f>SUM(January:December!G23)</f>
        <v>169</v>
      </c>
      <c r="H23">
        <f>SUM(January:December!H23)</f>
        <v>128</v>
      </c>
      <c r="I23">
        <f>SUM(January:December!I23)</f>
        <v>0</v>
      </c>
      <c r="J23">
        <f>SUM(January:December!J23)</f>
        <v>0</v>
      </c>
      <c r="K23">
        <f>SUM(January:December!K23)</f>
        <v>0</v>
      </c>
      <c r="L23">
        <f>SUM(January:December!L23)</f>
        <v>0</v>
      </c>
      <c r="M23" s="2">
        <f t="shared" si="7"/>
        <v>0</v>
      </c>
      <c r="N23" s="2">
        <f t="shared" si="8"/>
        <v>1647</v>
      </c>
    </row>
    <row r="24" spans="1:14" x14ac:dyDescent="0.25">
      <c r="A24" s="18" t="s">
        <v>17</v>
      </c>
      <c r="B24" s="14">
        <v>8</v>
      </c>
      <c r="D24">
        <f>SUM(January:December!D24)</f>
        <v>745</v>
      </c>
      <c r="E24">
        <f>SUM(January:December!E24)</f>
        <v>576</v>
      </c>
      <c r="F24">
        <f>SUM(January:December!F24)</f>
        <v>245</v>
      </c>
      <c r="G24">
        <f>SUM(January:December!G24)</f>
        <v>154</v>
      </c>
      <c r="H24">
        <f>SUM(January:December!H24)</f>
        <v>114</v>
      </c>
      <c r="I24">
        <f>SUM(January:December!I24)</f>
        <v>0</v>
      </c>
      <c r="J24">
        <f>SUM(January:December!J24)</f>
        <v>0</v>
      </c>
      <c r="K24">
        <f>SUM(January:December!K24)</f>
        <v>0</v>
      </c>
      <c r="L24">
        <f>SUM(January:December!L24)</f>
        <v>0</v>
      </c>
      <c r="M24" s="2">
        <f t="shared" si="7"/>
        <v>0</v>
      </c>
      <c r="N24" s="2">
        <f t="shared" si="8"/>
        <v>1834</v>
      </c>
    </row>
    <row r="25" spans="1:14" x14ac:dyDescent="0.25">
      <c r="A25" s="18" t="s">
        <v>35</v>
      </c>
      <c r="B25" s="14">
        <v>8</v>
      </c>
      <c r="D25">
        <f>SUM(January:December!D25)</f>
        <v>461</v>
      </c>
      <c r="E25">
        <f>SUM(January:December!E25)</f>
        <v>289</v>
      </c>
      <c r="F25">
        <f>SUM(January:December!F25)</f>
        <v>177</v>
      </c>
      <c r="G25">
        <f>SUM(January:December!G25)</f>
        <v>76</v>
      </c>
      <c r="H25">
        <f>SUM(January:December!H25)</f>
        <v>67</v>
      </c>
      <c r="I25">
        <f>SUM(January:December!I25)</f>
        <v>239</v>
      </c>
      <c r="J25">
        <f>SUM(January:December!J25)</f>
        <v>119</v>
      </c>
      <c r="K25">
        <f>SUM(January:December!K25)</f>
        <v>101</v>
      </c>
      <c r="L25">
        <f>SUM(January:December!L25)</f>
        <v>29</v>
      </c>
      <c r="M25" s="2">
        <f t="shared" si="7"/>
        <v>488</v>
      </c>
      <c r="N25" s="2">
        <f t="shared" si="8"/>
        <v>1558</v>
      </c>
    </row>
    <row r="26" spans="1:14" x14ac:dyDescent="0.25">
      <c r="A26" s="18" t="s">
        <v>39</v>
      </c>
      <c r="B26" s="14">
        <v>9</v>
      </c>
      <c r="D26">
        <f>SUM(January:December!D26)</f>
        <v>542</v>
      </c>
      <c r="E26">
        <f>SUM(January:December!E26)</f>
        <v>404</v>
      </c>
      <c r="F26">
        <f>SUM(January:December!F26)</f>
        <v>198</v>
      </c>
      <c r="G26">
        <f>SUM(January:December!G26)</f>
        <v>137</v>
      </c>
      <c r="H26">
        <f>SUM(January:December!H26)</f>
        <v>133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7"/>
        <v>0</v>
      </c>
      <c r="N26" s="2">
        <f t="shared" si="8"/>
        <v>1414</v>
      </c>
    </row>
    <row r="27" spans="1:14" x14ac:dyDescent="0.25">
      <c r="A27" s="5" t="s">
        <v>26</v>
      </c>
      <c r="B27" s="5"/>
      <c r="D27" s="9">
        <f t="shared" ref="D27:N27" si="9">SUM(D19:D26)</f>
        <v>4397</v>
      </c>
      <c r="E27" s="9">
        <f t="shared" si="9"/>
        <v>3223</v>
      </c>
      <c r="F27" s="9">
        <f t="shared" si="9"/>
        <v>1570</v>
      </c>
      <c r="G27" s="9">
        <f t="shared" si="9"/>
        <v>953</v>
      </c>
      <c r="H27" s="9">
        <f t="shared" si="9"/>
        <v>739</v>
      </c>
      <c r="I27" s="9">
        <f t="shared" si="9"/>
        <v>1606</v>
      </c>
      <c r="J27" s="9">
        <f t="shared" si="9"/>
        <v>898</v>
      </c>
      <c r="K27" s="9">
        <f t="shared" si="9"/>
        <v>657</v>
      </c>
      <c r="L27" s="9">
        <f t="shared" si="9"/>
        <v>330</v>
      </c>
      <c r="M27" s="9">
        <f t="shared" si="9"/>
        <v>3491</v>
      </c>
      <c r="N27" s="9">
        <f t="shared" si="9"/>
        <v>14373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6173</v>
      </c>
      <c r="E29" s="9">
        <f t="shared" si="10"/>
        <v>4432</v>
      </c>
      <c r="F29" s="9">
        <f t="shared" si="10"/>
        <v>2044</v>
      </c>
      <c r="G29" s="9">
        <f t="shared" si="10"/>
        <v>1353</v>
      </c>
      <c r="H29" s="9">
        <f t="shared" si="10"/>
        <v>1035</v>
      </c>
      <c r="I29" s="9">
        <f t="shared" si="10"/>
        <v>3860</v>
      </c>
      <c r="J29" s="9">
        <f t="shared" si="10"/>
        <v>2407</v>
      </c>
      <c r="K29" s="9">
        <f t="shared" si="10"/>
        <v>1498</v>
      </c>
      <c r="L29" s="9">
        <f t="shared" si="10"/>
        <v>782</v>
      </c>
      <c r="M29" s="9">
        <f t="shared" si="10"/>
        <v>8547</v>
      </c>
      <c r="N29" s="19">
        <f>SUM(D29:L29)</f>
        <v>23584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338.66666666666669</v>
      </c>
      <c r="E31" s="2">
        <f t="shared" si="11"/>
        <v>234.66666666666666</v>
      </c>
      <c r="F31" s="2">
        <f t="shared" si="11"/>
        <v>80.333333333333329</v>
      </c>
      <c r="G31" s="2">
        <f t="shared" si="11"/>
        <v>109</v>
      </c>
      <c r="H31" s="2">
        <f t="shared" si="11"/>
        <v>82.333333333333329</v>
      </c>
      <c r="I31" s="2">
        <f t="shared" si="11"/>
        <v>200.66666666666666</v>
      </c>
      <c r="J31" s="2">
        <f t="shared" si="11"/>
        <v>106.66666666666667</v>
      </c>
      <c r="K31" s="2">
        <f t="shared" si="11"/>
        <v>78.333333333333329</v>
      </c>
      <c r="L31" s="2">
        <f t="shared" si="11"/>
        <v>86</v>
      </c>
      <c r="M31" s="2">
        <f t="shared" si="11"/>
        <v>471.66666666666669</v>
      </c>
      <c r="N31" s="11">
        <f t="shared" si="11"/>
        <v>1316.6666666666667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0.16458772071926131</v>
      </c>
      <c r="E32" s="13">
        <f t="shared" si="12"/>
        <v>0.1588447653429603</v>
      </c>
      <c r="F32" s="13">
        <f t="shared" si="12"/>
        <v>0.11790606653620352</v>
      </c>
      <c r="G32" s="13">
        <f t="shared" si="12"/>
        <v>0.24168514412416853</v>
      </c>
      <c r="H32" s="13">
        <f t="shared" si="12"/>
        <v>0.23864734299516907</v>
      </c>
      <c r="I32" s="13">
        <f t="shared" si="12"/>
        <v>0.15595854922279792</v>
      </c>
      <c r="J32" s="13">
        <f t="shared" si="12"/>
        <v>0.13294557540506854</v>
      </c>
      <c r="K32" s="13">
        <f t="shared" si="12"/>
        <v>0.1568758344459279</v>
      </c>
      <c r="L32" s="13">
        <f t="shared" si="12"/>
        <v>0.32992327365728902</v>
      </c>
      <c r="M32" s="13">
        <f t="shared" si="12"/>
        <v>0.16555516555516556</v>
      </c>
      <c r="N32" s="13">
        <f t="shared" si="12"/>
        <v>0.1674864314789688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2</v>
      </c>
      <c r="H33" s="2">
        <f t="shared" si="13"/>
        <v>2</v>
      </c>
      <c r="I33" s="2">
        <f t="shared" si="13"/>
        <v>3</v>
      </c>
      <c r="J33" s="2">
        <f t="shared" si="13"/>
        <v>3</v>
      </c>
      <c r="K33" s="2">
        <f t="shared" si="13"/>
        <v>3</v>
      </c>
      <c r="L33" s="2">
        <f t="shared" si="13"/>
        <v>2</v>
      </c>
      <c r="M33" s="2">
        <f t="shared" si="13"/>
        <v>2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380</v>
      </c>
      <c r="E35" s="2">
        <f t="shared" si="14"/>
        <v>252.5</v>
      </c>
      <c r="F35" s="2">
        <f t="shared" si="14"/>
        <v>116.5</v>
      </c>
      <c r="G35" s="2">
        <f t="shared" si="14"/>
        <v>36.5</v>
      </c>
      <c r="H35" s="2">
        <f t="shared" si="14"/>
        <v>24.5</v>
      </c>
      <c r="I35" s="2">
        <f t="shared" si="14"/>
        <v>826</v>
      </c>
      <c r="J35" s="2">
        <f t="shared" si="14"/>
        <v>594.5</v>
      </c>
      <c r="K35" s="2">
        <f t="shared" si="14"/>
        <v>303</v>
      </c>
      <c r="L35" s="2">
        <f t="shared" si="14"/>
        <v>97</v>
      </c>
      <c r="M35" s="2">
        <f t="shared" si="14"/>
        <v>1820.5</v>
      </c>
      <c r="N35" s="11">
        <f t="shared" si="14"/>
        <v>2630.5</v>
      </c>
    </row>
    <row r="36" spans="1:14" x14ac:dyDescent="0.25">
      <c r="A36" s="8" t="s">
        <v>29</v>
      </c>
      <c r="B36" s="8"/>
      <c r="D36" s="13">
        <f t="shared" ref="D36:N36" si="15">IF(D29&gt;0,D17/D29,0)</f>
        <v>0.12311679896322696</v>
      </c>
      <c r="E36" s="13">
        <f t="shared" si="15"/>
        <v>0.11394404332129963</v>
      </c>
      <c r="F36" s="13">
        <f t="shared" si="15"/>
        <v>0.11399217221135029</v>
      </c>
      <c r="G36" s="13">
        <f t="shared" si="15"/>
        <v>5.3954175905395418E-2</v>
      </c>
      <c r="H36" s="13">
        <f t="shared" si="15"/>
        <v>4.7342995169082129E-2</v>
      </c>
      <c r="I36" s="13">
        <f t="shared" si="15"/>
        <v>0.42797927461139895</v>
      </c>
      <c r="J36" s="13">
        <f t="shared" si="15"/>
        <v>0.49397590361445781</v>
      </c>
      <c r="K36" s="13">
        <f t="shared" si="15"/>
        <v>0.40453938584779708</v>
      </c>
      <c r="L36" s="13">
        <f t="shared" si="15"/>
        <v>0.24808184143222506</v>
      </c>
      <c r="M36" s="13">
        <f t="shared" si="15"/>
        <v>0.42599742599742602</v>
      </c>
      <c r="N36" s="13">
        <f t="shared" si="15"/>
        <v>0.22307496607869742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2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549.625</v>
      </c>
      <c r="E39" s="2">
        <f t="shared" si="17"/>
        <v>402.875</v>
      </c>
      <c r="F39" s="2">
        <f t="shared" si="17"/>
        <v>196.25</v>
      </c>
      <c r="G39" s="2">
        <f t="shared" si="17"/>
        <v>119.125</v>
      </c>
      <c r="H39" s="2">
        <f t="shared" si="17"/>
        <v>92.375</v>
      </c>
      <c r="I39" s="2">
        <f t="shared" si="17"/>
        <v>200.75</v>
      </c>
      <c r="J39" s="2">
        <f t="shared" si="17"/>
        <v>112.25</v>
      </c>
      <c r="K39" s="2">
        <f t="shared" si="17"/>
        <v>82.125</v>
      </c>
      <c r="L39" s="2">
        <f t="shared" si="17"/>
        <v>41.25</v>
      </c>
      <c r="M39" s="2">
        <f t="shared" si="17"/>
        <v>436.375</v>
      </c>
      <c r="N39" s="11">
        <f t="shared" si="17"/>
        <v>1796.625</v>
      </c>
    </row>
    <row r="40" spans="1:14" x14ac:dyDescent="0.25">
      <c r="A40" s="8" t="s">
        <v>29</v>
      </c>
      <c r="B40" s="8"/>
      <c r="D40" s="13">
        <f>IF(D29&gt;0,D27/D29,0)</f>
        <v>0.71229548031751178</v>
      </c>
      <c r="E40" s="13">
        <f t="shared" ref="E40:N40" si="18">IF(E29&gt;0,E27/E29,0)</f>
        <v>0.72721119133574008</v>
      </c>
      <c r="F40" s="13">
        <f t="shared" si="18"/>
        <v>0.76810176125244622</v>
      </c>
      <c r="G40" s="13">
        <f t="shared" si="18"/>
        <v>0.70436067997043605</v>
      </c>
      <c r="H40" s="13">
        <f t="shared" si="18"/>
        <v>0.71400966183574877</v>
      </c>
      <c r="I40" s="13">
        <f t="shared" si="18"/>
        <v>0.4160621761658031</v>
      </c>
      <c r="J40" s="13">
        <f t="shared" si="18"/>
        <v>0.37307852098047362</v>
      </c>
      <c r="K40" s="13">
        <f t="shared" si="18"/>
        <v>0.43858477970627502</v>
      </c>
      <c r="L40" s="13">
        <f t="shared" si="18"/>
        <v>0.42199488491048592</v>
      </c>
      <c r="M40" s="13">
        <f t="shared" si="18"/>
        <v>0.40844740844740846</v>
      </c>
      <c r="N40" s="13">
        <f t="shared" si="18"/>
        <v>0.60943860244233383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1</v>
      </c>
      <c r="I41" s="2">
        <f t="shared" si="19"/>
        <v>2</v>
      </c>
      <c r="J41" s="2">
        <f t="shared" si="19"/>
        <v>2</v>
      </c>
      <c r="K41" s="2">
        <f t="shared" si="19"/>
        <v>2</v>
      </c>
      <c r="L41" s="2">
        <f t="shared" si="19"/>
        <v>3</v>
      </c>
      <c r="M41" s="2">
        <f t="shared" si="19"/>
        <v>3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474.84615384615387</v>
      </c>
      <c r="E43" s="11">
        <f t="shared" si="20"/>
        <v>340.92307692307691</v>
      </c>
      <c r="F43" s="11">
        <f t="shared" si="20"/>
        <v>157.23076923076923</v>
      </c>
      <c r="G43" s="11">
        <f t="shared" si="20"/>
        <v>104.07692307692308</v>
      </c>
      <c r="H43" s="11">
        <f t="shared" si="20"/>
        <v>79.615384615384613</v>
      </c>
      <c r="I43" s="11">
        <f t="shared" si="20"/>
        <v>296.92307692307691</v>
      </c>
      <c r="J43" s="11">
        <f t="shared" si="20"/>
        <v>185.15384615384616</v>
      </c>
      <c r="K43" s="11">
        <f t="shared" si="20"/>
        <v>115.23076923076923</v>
      </c>
      <c r="L43" s="11">
        <f t="shared" si="20"/>
        <v>60.153846153846153</v>
      </c>
      <c r="M43" s="11">
        <f t="shared" si="20"/>
        <v>657.46153846153845</v>
      </c>
      <c r="N43" s="11">
        <f t="shared" si="20"/>
        <v>1814.1538461538462</v>
      </c>
    </row>
    <row r="48" spans="1:14" x14ac:dyDescent="0.25">
      <c r="D48" s="2" t="s">
        <v>34</v>
      </c>
    </row>
    <row r="49" spans="4:14" x14ac:dyDescent="0.25">
      <c r="D49">
        <f>D31</f>
        <v>338.66666666666669</v>
      </c>
      <c r="E49">
        <f t="shared" ref="E49:N49" si="21">E31</f>
        <v>234.66666666666666</v>
      </c>
      <c r="F49">
        <f t="shared" si="21"/>
        <v>80.333333333333329</v>
      </c>
      <c r="G49">
        <f t="shared" si="21"/>
        <v>109</v>
      </c>
      <c r="H49">
        <f t="shared" si="21"/>
        <v>82.333333333333329</v>
      </c>
      <c r="I49">
        <f t="shared" si="21"/>
        <v>200.66666666666666</v>
      </c>
      <c r="J49">
        <f t="shared" si="21"/>
        <v>106.66666666666667</v>
      </c>
      <c r="K49">
        <f t="shared" si="21"/>
        <v>78.333333333333329</v>
      </c>
      <c r="L49">
        <f t="shared" si="21"/>
        <v>86</v>
      </c>
      <c r="M49">
        <f t="shared" si="21"/>
        <v>471.66666666666669</v>
      </c>
      <c r="N49" s="10">
        <f t="shared" si="21"/>
        <v>1316.6666666666667</v>
      </c>
    </row>
    <row r="50" spans="4:14" x14ac:dyDescent="0.25">
      <c r="D50">
        <f>D35</f>
        <v>380</v>
      </c>
      <c r="E50">
        <f t="shared" ref="E50:N50" si="22">E35</f>
        <v>252.5</v>
      </c>
      <c r="F50">
        <f t="shared" si="22"/>
        <v>116.5</v>
      </c>
      <c r="G50">
        <f t="shared" si="22"/>
        <v>36.5</v>
      </c>
      <c r="H50">
        <f t="shared" si="22"/>
        <v>24.5</v>
      </c>
      <c r="I50">
        <f t="shared" si="22"/>
        <v>826</v>
      </c>
      <c r="J50">
        <f t="shared" si="22"/>
        <v>594.5</v>
      </c>
      <c r="K50">
        <f t="shared" si="22"/>
        <v>303</v>
      </c>
      <c r="L50">
        <f t="shared" si="22"/>
        <v>97</v>
      </c>
      <c r="M50">
        <f t="shared" si="22"/>
        <v>1820.5</v>
      </c>
      <c r="N50" s="10">
        <f t="shared" si="22"/>
        <v>2630.5</v>
      </c>
    </row>
    <row r="51" spans="4:14" x14ac:dyDescent="0.25">
      <c r="D51">
        <f>D39</f>
        <v>549.625</v>
      </c>
      <c r="E51">
        <f t="shared" ref="E51:N51" si="23">E39</f>
        <v>402.875</v>
      </c>
      <c r="F51">
        <f t="shared" si="23"/>
        <v>196.25</v>
      </c>
      <c r="G51">
        <f t="shared" si="23"/>
        <v>119.125</v>
      </c>
      <c r="H51">
        <f t="shared" si="23"/>
        <v>92.375</v>
      </c>
      <c r="I51">
        <f t="shared" si="23"/>
        <v>200.75</v>
      </c>
      <c r="J51">
        <f t="shared" si="23"/>
        <v>112.25</v>
      </c>
      <c r="K51">
        <f t="shared" si="23"/>
        <v>82.125</v>
      </c>
      <c r="L51">
        <f t="shared" si="23"/>
        <v>41.25</v>
      </c>
      <c r="M51">
        <f t="shared" si="23"/>
        <v>436.375</v>
      </c>
      <c r="N51" s="10">
        <f t="shared" si="23"/>
        <v>1796.625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7" workbookViewId="0">
      <selection activeCell="M13" sqref="M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FEBRUARY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11</v>
      </c>
      <c r="F7">
        <v>8</v>
      </c>
      <c r="G7">
        <v>8</v>
      </c>
      <c r="H7">
        <v>0</v>
      </c>
      <c r="I7">
        <v>0</v>
      </c>
      <c r="J7">
        <v>2</v>
      </c>
      <c r="K7">
        <v>1</v>
      </c>
      <c r="L7">
        <v>0</v>
      </c>
      <c r="M7" s="2">
        <f>SUM(I7:L7)</f>
        <v>3</v>
      </c>
      <c r="N7" s="2">
        <f>SUM(D7:L7)</f>
        <v>56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11</v>
      </c>
      <c r="F8" s="9">
        <f t="shared" si="0"/>
        <v>8</v>
      </c>
      <c r="G8" s="9">
        <f t="shared" si="0"/>
        <v>8</v>
      </c>
      <c r="H8" s="9">
        <f t="shared" si="0"/>
        <v>0</v>
      </c>
      <c r="I8" s="9">
        <f t="shared" si="0"/>
        <v>0</v>
      </c>
      <c r="J8" s="9">
        <f t="shared" si="0"/>
        <v>2</v>
      </c>
      <c r="K8" s="9">
        <f t="shared" si="0"/>
        <v>1</v>
      </c>
      <c r="L8" s="9">
        <f t="shared" si="0"/>
        <v>0</v>
      </c>
      <c r="M8" s="9">
        <f t="shared" si="0"/>
        <v>3</v>
      </c>
      <c r="N8" s="9">
        <f t="shared" si="0"/>
        <v>56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78</v>
      </c>
      <c r="E10">
        <v>47</v>
      </c>
      <c r="F10">
        <v>17</v>
      </c>
      <c r="G10">
        <v>23</v>
      </c>
      <c r="H10">
        <v>15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2" si="2">SUM(D10:L10)</f>
        <v>180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109</v>
      </c>
      <c r="J12">
        <v>61</v>
      </c>
      <c r="K12">
        <v>46</v>
      </c>
      <c r="L12">
        <v>13</v>
      </c>
      <c r="M12" s="2">
        <v>229</v>
      </c>
      <c r="N12" s="2">
        <f t="shared" si="2"/>
        <v>229</v>
      </c>
    </row>
    <row r="13" spans="1:14" x14ac:dyDescent="0.25">
      <c r="A13" s="5" t="s">
        <v>19</v>
      </c>
      <c r="B13" s="6"/>
      <c r="D13" s="9">
        <f>SUM(D10:D12)</f>
        <v>78</v>
      </c>
      <c r="E13" s="9">
        <f t="shared" ref="E13:N13" si="3">SUM(E10:E12)</f>
        <v>47</v>
      </c>
      <c r="F13" s="9">
        <f t="shared" si="3"/>
        <v>17</v>
      </c>
      <c r="G13" s="9">
        <f t="shared" si="3"/>
        <v>23</v>
      </c>
      <c r="H13" s="9">
        <f t="shared" si="3"/>
        <v>15</v>
      </c>
      <c r="I13" s="9">
        <f t="shared" si="3"/>
        <v>109</v>
      </c>
      <c r="J13" s="9">
        <f t="shared" si="3"/>
        <v>61</v>
      </c>
      <c r="K13" s="9">
        <f t="shared" si="3"/>
        <v>46</v>
      </c>
      <c r="L13" s="9">
        <f t="shared" si="3"/>
        <v>13</v>
      </c>
      <c r="M13" s="9">
        <f t="shared" si="3"/>
        <v>229</v>
      </c>
      <c r="N13" s="9">
        <f t="shared" si="3"/>
        <v>409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57</v>
      </c>
      <c r="E15">
        <v>37</v>
      </c>
      <c r="F15">
        <v>21</v>
      </c>
      <c r="G15">
        <v>4</v>
      </c>
      <c r="H15">
        <v>0</v>
      </c>
      <c r="I15">
        <v>0</v>
      </c>
      <c r="J15">
        <v>0</v>
      </c>
      <c r="K15">
        <v>0</v>
      </c>
      <c r="L15">
        <v>0</v>
      </c>
      <c r="M15" s="2">
        <v>0</v>
      </c>
      <c r="N15" s="2">
        <f t="shared" ref="N15:N16" si="4">SUM(D15:L15)</f>
        <v>119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I16">
        <v>101</v>
      </c>
      <c r="J16">
        <v>77</v>
      </c>
      <c r="K16">
        <v>59</v>
      </c>
      <c r="L16">
        <v>17</v>
      </c>
      <c r="M16" s="2">
        <f t="shared" ref="M16" si="5">SUM(I16:L16)</f>
        <v>254</v>
      </c>
      <c r="N16" s="2">
        <f t="shared" si="4"/>
        <v>254</v>
      </c>
    </row>
    <row r="17" spans="1:14" ht="14.45" x14ac:dyDescent="0.3">
      <c r="A17" s="5" t="s">
        <v>21</v>
      </c>
      <c r="B17" s="6"/>
      <c r="D17" s="9">
        <f>SUM(D15:D16)</f>
        <v>57</v>
      </c>
      <c r="E17" s="9">
        <f>SUM(E15:E16)</f>
        <v>37</v>
      </c>
      <c r="F17" s="9">
        <f>SUM(F15:F16)</f>
        <v>21</v>
      </c>
      <c r="G17" s="9">
        <f>SUM(G15:G16)</f>
        <v>4</v>
      </c>
      <c r="H17" s="9">
        <f t="shared" ref="H17:N17" si="6">SUM(H15:H16)</f>
        <v>0</v>
      </c>
      <c r="I17" s="9">
        <f t="shared" si="6"/>
        <v>101</v>
      </c>
      <c r="J17" s="9">
        <f t="shared" si="6"/>
        <v>77</v>
      </c>
      <c r="K17" s="9">
        <f t="shared" si="6"/>
        <v>59</v>
      </c>
      <c r="L17" s="9">
        <f t="shared" si="6"/>
        <v>17</v>
      </c>
      <c r="M17" s="9">
        <f t="shared" si="6"/>
        <v>254</v>
      </c>
      <c r="N17" s="9">
        <f t="shared" si="6"/>
        <v>373</v>
      </c>
    </row>
    <row r="18" spans="1:14" ht="14.45" x14ac:dyDescent="0.3">
      <c r="A18" s="5"/>
      <c r="B18" s="6"/>
    </row>
    <row r="19" spans="1:14" ht="14.45" x14ac:dyDescent="0.3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2</v>
      </c>
      <c r="I19">
        <v>127</v>
      </c>
      <c r="J19">
        <v>65</v>
      </c>
      <c r="K19">
        <v>46</v>
      </c>
      <c r="L19">
        <v>26</v>
      </c>
      <c r="M19" s="2">
        <f t="shared" ref="M19:M26" si="7">SUM(I19:L19)</f>
        <v>264</v>
      </c>
      <c r="N19" s="2">
        <f t="shared" ref="N19:N26" si="8">SUM(D19:L19)</f>
        <v>266</v>
      </c>
    </row>
    <row r="20" spans="1:14" ht="14.45" x14ac:dyDescent="0.3">
      <c r="A20" s="7" t="s">
        <v>22</v>
      </c>
      <c r="B20" s="14">
        <v>11</v>
      </c>
      <c r="D20">
        <v>84</v>
      </c>
      <c r="E20">
        <v>69</v>
      </c>
      <c r="F20">
        <v>30</v>
      </c>
      <c r="G20">
        <v>17</v>
      </c>
      <c r="H20">
        <v>6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206</v>
      </c>
    </row>
    <row r="21" spans="1:14" ht="14.45" x14ac:dyDescent="0.3">
      <c r="A21" s="7" t="s">
        <v>23</v>
      </c>
      <c r="B21" s="14">
        <v>3</v>
      </c>
      <c r="D21">
        <v>35</v>
      </c>
      <c r="E21">
        <v>51</v>
      </c>
      <c r="F21">
        <v>29</v>
      </c>
      <c r="G21">
        <v>8</v>
      </c>
      <c r="H21">
        <v>11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134</v>
      </c>
    </row>
    <row r="22" spans="1:14" ht="14.45" x14ac:dyDescent="0.3">
      <c r="A22" s="4" t="s">
        <v>38</v>
      </c>
      <c r="B22" s="14">
        <v>5</v>
      </c>
      <c r="D22">
        <v>71</v>
      </c>
      <c r="E22">
        <v>43</v>
      </c>
      <c r="F22">
        <v>27</v>
      </c>
      <c r="G22">
        <v>19</v>
      </c>
      <c r="H22">
        <v>5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165</v>
      </c>
    </row>
    <row r="23" spans="1:14" ht="14.45" x14ac:dyDescent="0.3">
      <c r="A23" s="18" t="s">
        <v>36</v>
      </c>
      <c r="B23" s="14">
        <v>6</v>
      </c>
      <c r="D23">
        <v>35</v>
      </c>
      <c r="E23">
        <v>33</v>
      </c>
      <c r="F23">
        <v>18</v>
      </c>
      <c r="G23">
        <v>8</v>
      </c>
      <c r="H23">
        <v>15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109</v>
      </c>
    </row>
    <row r="24" spans="1:14" ht="14.45" x14ac:dyDescent="0.3">
      <c r="A24" s="18" t="s">
        <v>17</v>
      </c>
      <c r="B24" s="14">
        <v>8</v>
      </c>
      <c r="D24">
        <v>45</v>
      </c>
      <c r="E24">
        <v>67</v>
      </c>
      <c r="F24">
        <v>28</v>
      </c>
      <c r="G24">
        <v>12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162</v>
      </c>
    </row>
    <row r="25" spans="1:14" ht="14.45" x14ac:dyDescent="0.3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ht="14.45" x14ac:dyDescent="0.3">
      <c r="A26" s="18" t="s">
        <v>39</v>
      </c>
      <c r="B26" s="14">
        <v>9</v>
      </c>
      <c r="D26">
        <v>73</v>
      </c>
      <c r="E26">
        <v>32</v>
      </c>
      <c r="F26">
        <v>12</v>
      </c>
      <c r="G26">
        <v>15</v>
      </c>
      <c r="H26">
        <v>8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140</v>
      </c>
    </row>
    <row r="27" spans="1:14" ht="14.45" x14ac:dyDescent="0.3">
      <c r="A27" s="5" t="s">
        <v>26</v>
      </c>
      <c r="B27" s="5"/>
      <c r="D27" s="9">
        <f t="shared" ref="D27:N27" si="9">SUM(D19:D26)</f>
        <v>343</v>
      </c>
      <c r="E27" s="9">
        <f t="shared" si="9"/>
        <v>295</v>
      </c>
      <c r="F27" s="9">
        <f t="shared" si="9"/>
        <v>144</v>
      </c>
      <c r="G27" s="9">
        <f t="shared" si="9"/>
        <v>79</v>
      </c>
      <c r="H27" s="9">
        <f t="shared" si="9"/>
        <v>57</v>
      </c>
      <c r="I27" s="9">
        <f t="shared" si="9"/>
        <v>127</v>
      </c>
      <c r="J27" s="9">
        <f t="shared" si="9"/>
        <v>65</v>
      </c>
      <c r="K27" s="9">
        <f t="shared" si="9"/>
        <v>46</v>
      </c>
      <c r="L27" s="9">
        <f t="shared" si="9"/>
        <v>26</v>
      </c>
      <c r="M27" s="9">
        <f t="shared" si="9"/>
        <v>264</v>
      </c>
      <c r="N27" s="9">
        <f t="shared" si="9"/>
        <v>1182</v>
      </c>
    </row>
    <row r="28" spans="1:14" ht="14.45" x14ac:dyDescent="0.3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478</v>
      </c>
      <c r="E29" s="9">
        <f t="shared" si="10"/>
        <v>379</v>
      </c>
      <c r="F29" s="9">
        <f t="shared" si="10"/>
        <v>182</v>
      </c>
      <c r="G29" s="9">
        <f t="shared" si="10"/>
        <v>106</v>
      </c>
      <c r="H29" s="9">
        <f t="shared" si="10"/>
        <v>72</v>
      </c>
      <c r="I29" s="9">
        <f t="shared" si="10"/>
        <v>337</v>
      </c>
      <c r="J29" s="9">
        <f t="shared" si="10"/>
        <v>203</v>
      </c>
      <c r="K29" s="9">
        <f t="shared" si="10"/>
        <v>151</v>
      </c>
      <c r="L29" s="9">
        <f t="shared" si="10"/>
        <v>56</v>
      </c>
      <c r="M29" s="9">
        <f t="shared" si="10"/>
        <v>747</v>
      </c>
      <c r="N29" s="19">
        <f>SUM(D29:L29)</f>
        <v>1964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26</v>
      </c>
      <c r="E31" s="2">
        <f t="shared" si="11"/>
        <v>15.666666666666666</v>
      </c>
      <c r="F31" s="2">
        <f t="shared" si="11"/>
        <v>5.666666666666667</v>
      </c>
      <c r="G31" s="2">
        <f t="shared" si="11"/>
        <v>7.666666666666667</v>
      </c>
      <c r="H31" s="2">
        <f t="shared" si="11"/>
        <v>5</v>
      </c>
      <c r="I31" s="2">
        <f t="shared" si="11"/>
        <v>36.333333333333336</v>
      </c>
      <c r="J31" s="2">
        <f t="shared" si="11"/>
        <v>20.333333333333332</v>
      </c>
      <c r="K31" s="2">
        <f t="shared" si="11"/>
        <v>15.333333333333334</v>
      </c>
      <c r="L31" s="2">
        <f t="shared" si="11"/>
        <v>4.333333333333333</v>
      </c>
      <c r="M31" s="2">
        <f t="shared" si="11"/>
        <v>76.333333333333329</v>
      </c>
      <c r="N31" s="11">
        <f t="shared" si="11"/>
        <v>136.33333333333334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0.16317991631799164</v>
      </c>
      <c r="E32" s="13">
        <f t="shared" si="12"/>
        <v>0.12401055408970976</v>
      </c>
      <c r="F32" s="13">
        <f t="shared" si="12"/>
        <v>9.3406593406593408E-2</v>
      </c>
      <c r="G32" s="13">
        <f t="shared" si="12"/>
        <v>0.21698113207547171</v>
      </c>
      <c r="H32" s="13">
        <f t="shared" si="12"/>
        <v>0.20833333333333334</v>
      </c>
      <c r="I32" s="13">
        <f t="shared" si="12"/>
        <v>0.32344213649851633</v>
      </c>
      <c r="J32" s="13">
        <f t="shared" si="12"/>
        <v>0.30049261083743845</v>
      </c>
      <c r="K32" s="13">
        <f t="shared" si="12"/>
        <v>0.30463576158940397</v>
      </c>
      <c r="L32" s="13">
        <f t="shared" si="12"/>
        <v>0.23214285714285715</v>
      </c>
      <c r="M32" s="13">
        <f t="shared" si="12"/>
        <v>0.30655957161981257</v>
      </c>
      <c r="N32" s="13">
        <f t="shared" si="12"/>
        <v>0.20824847250509165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2</v>
      </c>
      <c r="H33" s="2">
        <f t="shared" si="13"/>
        <v>2</v>
      </c>
      <c r="I33" s="2">
        <f t="shared" si="13"/>
        <v>2</v>
      </c>
      <c r="J33" s="2">
        <f t="shared" si="13"/>
        <v>2</v>
      </c>
      <c r="K33" s="2">
        <f t="shared" si="13"/>
        <v>2</v>
      </c>
      <c r="L33" s="2">
        <f t="shared" si="13"/>
        <v>2</v>
      </c>
      <c r="M33" s="2">
        <f t="shared" si="13"/>
        <v>2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28.5</v>
      </c>
      <c r="E35" s="2">
        <f t="shared" si="14"/>
        <v>18.5</v>
      </c>
      <c r="F35" s="2">
        <f t="shared" si="14"/>
        <v>10.5</v>
      </c>
      <c r="G35" s="2">
        <f t="shared" si="14"/>
        <v>2</v>
      </c>
      <c r="H35" s="2">
        <f t="shared" si="14"/>
        <v>0</v>
      </c>
      <c r="I35" s="2">
        <f t="shared" si="14"/>
        <v>50.5</v>
      </c>
      <c r="J35" s="2">
        <f t="shared" si="14"/>
        <v>38.5</v>
      </c>
      <c r="K35" s="2">
        <f t="shared" si="14"/>
        <v>29.5</v>
      </c>
      <c r="L35" s="2">
        <f t="shared" si="14"/>
        <v>8.5</v>
      </c>
      <c r="M35" s="2">
        <f t="shared" si="14"/>
        <v>127</v>
      </c>
      <c r="N35" s="11">
        <f t="shared" si="14"/>
        <v>186.5</v>
      </c>
    </row>
    <row r="36" spans="1:14" x14ac:dyDescent="0.25">
      <c r="A36" s="8" t="s">
        <v>29</v>
      </c>
      <c r="B36" s="8"/>
      <c r="D36" s="13">
        <f t="shared" ref="D36:N36" si="15">IF(D29&gt;0,D17/D29,0)</f>
        <v>0.1192468619246862</v>
      </c>
      <c r="E36" s="13">
        <f t="shared" si="15"/>
        <v>9.7625329815303433E-2</v>
      </c>
      <c r="F36" s="13">
        <f t="shared" si="15"/>
        <v>0.11538461538461539</v>
      </c>
      <c r="G36" s="13">
        <f t="shared" si="15"/>
        <v>3.7735849056603772E-2</v>
      </c>
      <c r="H36" s="13">
        <f t="shared" si="15"/>
        <v>0</v>
      </c>
      <c r="I36" s="13">
        <f t="shared" si="15"/>
        <v>0.29970326409495551</v>
      </c>
      <c r="J36" s="13">
        <f t="shared" si="15"/>
        <v>0.37931034482758619</v>
      </c>
      <c r="K36" s="13">
        <f t="shared" si="15"/>
        <v>0.39072847682119205</v>
      </c>
      <c r="L36" s="13">
        <f t="shared" si="15"/>
        <v>0.30357142857142855</v>
      </c>
      <c r="M36" s="13">
        <f t="shared" si="15"/>
        <v>0.34002677376171353</v>
      </c>
      <c r="N36" s="13">
        <f t="shared" si="15"/>
        <v>0.18991853360488797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2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42.875</v>
      </c>
      <c r="E39" s="2">
        <f t="shared" si="17"/>
        <v>36.875</v>
      </c>
      <c r="F39" s="2">
        <f t="shared" si="17"/>
        <v>18</v>
      </c>
      <c r="G39" s="2">
        <f t="shared" si="17"/>
        <v>9.875</v>
      </c>
      <c r="H39" s="2">
        <f t="shared" si="17"/>
        <v>7.125</v>
      </c>
      <c r="I39" s="2">
        <f t="shared" si="17"/>
        <v>15.875</v>
      </c>
      <c r="J39" s="2">
        <f t="shared" si="17"/>
        <v>8.125</v>
      </c>
      <c r="K39" s="2">
        <f t="shared" si="17"/>
        <v>5.75</v>
      </c>
      <c r="L39" s="2">
        <f t="shared" si="17"/>
        <v>3.25</v>
      </c>
      <c r="M39" s="2">
        <f t="shared" si="17"/>
        <v>33</v>
      </c>
      <c r="N39" s="11">
        <f t="shared" si="17"/>
        <v>147.75</v>
      </c>
    </row>
    <row r="40" spans="1:14" x14ac:dyDescent="0.25">
      <c r="A40" s="8" t="s">
        <v>29</v>
      </c>
      <c r="B40" s="8"/>
      <c r="D40" s="13">
        <f>IF(D29&gt;0,D27/D29,0)</f>
        <v>0.71757322175732219</v>
      </c>
      <c r="E40" s="13">
        <f t="shared" ref="E40:N40" si="18">IF(E29&gt;0,E27/E29,0)</f>
        <v>0.77836411609498679</v>
      </c>
      <c r="F40" s="13">
        <f t="shared" si="18"/>
        <v>0.79120879120879117</v>
      </c>
      <c r="G40" s="13">
        <f t="shared" si="18"/>
        <v>0.74528301886792447</v>
      </c>
      <c r="H40" s="13">
        <f t="shared" si="18"/>
        <v>0.79166666666666663</v>
      </c>
      <c r="I40" s="13">
        <f t="shared" si="18"/>
        <v>0.37685459940652821</v>
      </c>
      <c r="J40" s="13">
        <f t="shared" si="18"/>
        <v>0.32019704433497537</v>
      </c>
      <c r="K40" s="13">
        <f t="shared" si="18"/>
        <v>0.30463576158940397</v>
      </c>
      <c r="L40" s="13">
        <f t="shared" si="18"/>
        <v>0.4642857142857143</v>
      </c>
      <c r="M40" s="13">
        <f t="shared" si="18"/>
        <v>0.3534136546184739</v>
      </c>
      <c r="N40" s="13">
        <f t="shared" si="18"/>
        <v>0.60183299389002032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1</v>
      </c>
      <c r="I41" s="2">
        <f t="shared" si="19"/>
        <v>3</v>
      </c>
      <c r="J41" s="2">
        <f t="shared" si="19"/>
        <v>3</v>
      </c>
      <c r="K41" s="2">
        <f t="shared" si="19"/>
        <v>3</v>
      </c>
      <c r="L41" s="2">
        <f t="shared" si="19"/>
        <v>3</v>
      </c>
      <c r="M41" s="2">
        <f t="shared" si="19"/>
        <v>3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36.769230769230766</v>
      </c>
      <c r="E43" s="11">
        <f t="shared" si="20"/>
        <v>29.153846153846153</v>
      </c>
      <c r="F43" s="11">
        <f t="shared" si="20"/>
        <v>14</v>
      </c>
      <c r="G43" s="11">
        <f t="shared" si="20"/>
        <v>8.1538461538461533</v>
      </c>
      <c r="H43" s="11">
        <f t="shared" si="20"/>
        <v>5.5384615384615383</v>
      </c>
      <c r="I43" s="11">
        <f t="shared" si="20"/>
        <v>25.923076923076923</v>
      </c>
      <c r="J43" s="11">
        <f t="shared" si="20"/>
        <v>15.615384615384615</v>
      </c>
      <c r="K43" s="11">
        <f t="shared" si="20"/>
        <v>11.615384615384615</v>
      </c>
      <c r="L43" s="11">
        <f t="shared" si="20"/>
        <v>4.3076923076923075</v>
      </c>
      <c r="M43" s="11">
        <f t="shared" si="20"/>
        <v>57.46153846153846</v>
      </c>
      <c r="N43" s="11">
        <f t="shared" si="20"/>
        <v>151.07692307692307</v>
      </c>
    </row>
    <row r="48" spans="1:14" x14ac:dyDescent="0.25">
      <c r="D48" s="2" t="s">
        <v>34</v>
      </c>
    </row>
    <row r="49" spans="4:14" x14ac:dyDescent="0.25">
      <c r="D49">
        <f>D31</f>
        <v>26</v>
      </c>
      <c r="E49">
        <f t="shared" ref="E49:N49" si="21">E31</f>
        <v>15.666666666666666</v>
      </c>
      <c r="F49">
        <f t="shared" si="21"/>
        <v>5.666666666666667</v>
      </c>
      <c r="G49">
        <f t="shared" si="21"/>
        <v>7.666666666666667</v>
      </c>
      <c r="H49">
        <f t="shared" si="21"/>
        <v>5</v>
      </c>
      <c r="I49">
        <f t="shared" si="21"/>
        <v>36.333333333333336</v>
      </c>
      <c r="J49">
        <f t="shared" si="21"/>
        <v>20.333333333333332</v>
      </c>
      <c r="K49">
        <f t="shared" si="21"/>
        <v>15.333333333333334</v>
      </c>
      <c r="L49">
        <f t="shared" si="21"/>
        <v>4.333333333333333</v>
      </c>
      <c r="M49">
        <f t="shared" si="21"/>
        <v>76.333333333333329</v>
      </c>
      <c r="N49" s="10">
        <f t="shared" si="21"/>
        <v>136.33333333333334</v>
      </c>
    </row>
    <row r="50" spans="4:14" x14ac:dyDescent="0.25">
      <c r="D50">
        <f>D35</f>
        <v>28.5</v>
      </c>
      <c r="E50">
        <f t="shared" ref="E50:N50" si="22">E35</f>
        <v>18.5</v>
      </c>
      <c r="F50">
        <f t="shared" si="22"/>
        <v>10.5</v>
      </c>
      <c r="G50">
        <f t="shared" si="22"/>
        <v>2</v>
      </c>
      <c r="H50">
        <f t="shared" si="22"/>
        <v>0</v>
      </c>
      <c r="I50">
        <f t="shared" si="22"/>
        <v>50.5</v>
      </c>
      <c r="J50">
        <f t="shared" si="22"/>
        <v>38.5</v>
      </c>
      <c r="K50">
        <f t="shared" si="22"/>
        <v>29.5</v>
      </c>
      <c r="L50">
        <f t="shared" si="22"/>
        <v>8.5</v>
      </c>
      <c r="M50">
        <f t="shared" si="22"/>
        <v>127</v>
      </c>
      <c r="N50" s="10">
        <f t="shared" si="22"/>
        <v>186.5</v>
      </c>
    </row>
    <row r="51" spans="4:14" x14ac:dyDescent="0.25">
      <c r="D51">
        <f>D39</f>
        <v>42.875</v>
      </c>
      <c r="E51">
        <f t="shared" ref="E51:N51" si="23">E39</f>
        <v>36.875</v>
      </c>
      <c r="F51">
        <f t="shared" si="23"/>
        <v>18</v>
      </c>
      <c r="G51">
        <f t="shared" si="23"/>
        <v>9.875</v>
      </c>
      <c r="H51">
        <f t="shared" si="23"/>
        <v>7.125</v>
      </c>
      <c r="I51">
        <f t="shared" si="23"/>
        <v>15.875</v>
      </c>
      <c r="J51">
        <f t="shared" si="23"/>
        <v>8.125</v>
      </c>
      <c r="K51">
        <f t="shared" si="23"/>
        <v>5.75</v>
      </c>
      <c r="L51">
        <f t="shared" si="23"/>
        <v>3.25</v>
      </c>
      <c r="M51">
        <f t="shared" si="23"/>
        <v>33</v>
      </c>
      <c r="N51" s="10">
        <f t="shared" si="23"/>
        <v>147.75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" workbookViewId="0">
      <selection activeCell="H24" sqref="H2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MARCH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8</v>
      </c>
      <c r="F7">
        <v>1</v>
      </c>
      <c r="G7">
        <v>7</v>
      </c>
      <c r="H7">
        <v>0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43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8</v>
      </c>
      <c r="F8" s="9">
        <f t="shared" si="0"/>
        <v>1</v>
      </c>
      <c r="G8" s="9">
        <f t="shared" si="0"/>
        <v>7</v>
      </c>
      <c r="H8" s="9">
        <f t="shared" si="0"/>
        <v>0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43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89</v>
      </c>
      <c r="E10">
        <v>50</v>
      </c>
      <c r="F10">
        <v>31</v>
      </c>
      <c r="G10">
        <v>39</v>
      </c>
      <c r="H10">
        <v>16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225</v>
      </c>
    </row>
    <row r="11" spans="1:14" x14ac:dyDescent="0.25">
      <c r="A11" s="20" t="s">
        <v>35</v>
      </c>
      <c r="B11" s="2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133</v>
      </c>
      <c r="J12">
        <v>60</v>
      </c>
      <c r="K12">
        <v>48</v>
      </c>
      <c r="L12">
        <v>21</v>
      </c>
      <c r="M12" s="2">
        <f t="shared" si="1"/>
        <v>262</v>
      </c>
      <c r="N12" s="2">
        <f t="shared" si="2"/>
        <v>262</v>
      </c>
    </row>
    <row r="13" spans="1:14" x14ac:dyDescent="0.25">
      <c r="A13" s="5" t="s">
        <v>19</v>
      </c>
      <c r="B13" s="6"/>
      <c r="D13" s="9">
        <f>SUM(D10:D12)</f>
        <v>89</v>
      </c>
      <c r="E13" s="9">
        <f t="shared" ref="E13:N13" si="3">SUM(E10:E12)</f>
        <v>50</v>
      </c>
      <c r="F13" s="9">
        <f t="shared" si="3"/>
        <v>31</v>
      </c>
      <c r="G13" s="9">
        <f t="shared" si="3"/>
        <v>39</v>
      </c>
      <c r="H13" s="9">
        <f t="shared" si="3"/>
        <v>16</v>
      </c>
      <c r="I13" s="9">
        <f t="shared" si="3"/>
        <v>133</v>
      </c>
      <c r="J13" s="9">
        <f t="shared" si="3"/>
        <v>60</v>
      </c>
      <c r="K13" s="9">
        <f t="shared" si="3"/>
        <v>48</v>
      </c>
      <c r="L13" s="9">
        <f t="shared" si="3"/>
        <v>21</v>
      </c>
      <c r="M13" s="9">
        <f t="shared" si="3"/>
        <v>262</v>
      </c>
      <c r="N13" s="9">
        <f t="shared" si="3"/>
        <v>487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67</v>
      </c>
      <c r="E15">
        <v>46</v>
      </c>
      <c r="F15">
        <v>21</v>
      </c>
      <c r="G15">
        <v>5</v>
      </c>
      <c r="H15">
        <v>9</v>
      </c>
      <c r="I15">
        <v>0</v>
      </c>
      <c r="J15">
        <v>0</v>
      </c>
      <c r="K15">
        <v>0</v>
      </c>
      <c r="L15">
        <v>1</v>
      </c>
      <c r="M15" s="2">
        <f t="shared" ref="M15:M16" si="4">SUM(I15:L15)</f>
        <v>1</v>
      </c>
      <c r="N15" s="2">
        <f t="shared" ref="N15:N16" si="5">SUM(D15:L15)</f>
        <v>149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130</v>
      </c>
      <c r="J16">
        <v>96</v>
      </c>
      <c r="K16">
        <v>55</v>
      </c>
      <c r="L16">
        <v>12</v>
      </c>
      <c r="M16" s="2">
        <f t="shared" si="4"/>
        <v>293</v>
      </c>
      <c r="N16" s="2">
        <f t="shared" si="5"/>
        <v>293</v>
      </c>
    </row>
    <row r="17" spans="1:14" x14ac:dyDescent="0.25">
      <c r="A17" s="5" t="s">
        <v>21</v>
      </c>
      <c r="B17" s="6"/>
      <c r="D17" s="9">
        <f>SUM(D15:D16)</f>
        <v>67</v>
      </c>
      <c r="E17" s="9">
        <f>SUM(E15:E16)</f>
        <v>46</v>
      </c>
      <c r="F17" s="9">
        <f t="shared" ref="F17:N17" si="6">SUM(F15:F16)</f>
        <v>21</v>
      </c>
      <c r="G17" s="9">
        <f t="shared" si="6"/>
        <v>5</v>
      </c>
      <c r="H17" s="9">
        <f t="shared" si="6"/>
        <v>9</v>
      </c>
      <c r="I17" s="9">
        <f t="shared" si="6"/>
        <v>130</v>
      </c>
      <c r="J17" s="9">
        <f t="shared" si="6"/>
        <v>96</v>
      </c>
      <c r="K17" s="9">
        <f t="shared" si="6"/>
        <v>55</v>
      </c>
      <c r="L17" s="9">
        <f t="shared" si="6"/>
        <v>13</v>
      </c>
      <c r="M17" s="9">
        <f t="shared" si="6"/>
        <v>294</v>
      </c>
      <c r="N17" s="9">
        <f t="shared" si="6"/>
        <v>442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168</v>
      </c>
      <c r="J19">
        <v>67</v>
      </c>
      <c r="K19">
        <v>53</v>
      </c>
      <c r="L19">
        <v>33</v>
      </c>
      <c r="M19" s="2">
        <v>321</v>
      </c>
      <c r="N19" s="2">
        <f t="shared" ref="N19:N26" si="7">SUM(D19:L19)</f>
        <v>321</v>
      </c>
    </row>
    <row r="20" spans="1:14" x14ac:dyDescent="0.25">
      <c r="A20" s="7" t="s">
        <v>22</v>
      </c>
      <c r="B20" s="14">
        <v>11</v>
      </c>
      <c r="D20">
        <v>65</v>
      </c>
      <c r="E20">
        <v>56</v>
      </c>
      <c r="F20">
        <v>27</v>
      </c>
      <c r="G20">
        <v>20</v>
      </c>
      <c r="H20">
        <v>8</v>
      </c>
      <c r="I20">
        <v>0</v>
      </c>
      <c r="J20">
        <v>0</v>
      </c>
      <c r="K20">
        <v>0</v>
      </c>
      <c r="L20">
        <v>0</v>
      </c>
      <c r="M20" s="2">
        <f t="shared" ref="M20:M26" si="8">SUM(I20:L20)</f>
        <v>0</v>
      </c>
      <c r="N20" s="2">
        <f t="shared" si="7"/>
        <v>176</v>
      </c>
    </row>
    <row r="21" spans="1:14" x14ac:dyDescent="0.25">
      <c r="A21" s="7" t="s">
        <v>23</v>
      </c>
      <c r="B21" s="14">
        <v>3</v>
      </c>
      <c r="D21">
        <v>64</v>
      </c>
      <c r="E21">
        <v>56</v>
      </c>
      <c r="F21">
        <v>31</v>
      </c>
      <c r="G21">
        <v>11</v>
      </c>
      <c r="H21">
        <v>11</v>
      </c>
      <c r="I21">
        <v>0</v>
      </c>
      <c r="J21">
        <v>0</v>
      </c>
      <c r="K21">
        <v>0</v>
      </c>
      <c r="L21">
        <v>0</v>
      </c>
      <c r="M21" s="2">
        <f t="shared" si="8"/>
        <v>0</v>
      </c>
      <c r="N21" s="2">
        <f t="shared" si="7"/>
        <v>173</v>
      </c>
    </row>
    <row r="22" spans="1:14" x14ac:dyDescent="0.25">
      <c r="A22" s="4" t="s">
        <v>38</v>
      </c>
      <c r="B22" s="14">
        <v>5</v>
      </c>
      <c r="D22">
        <v>127</v>
      </c>
      <c r="E22">
        <v>74</v>
      </c>
      <c r="F22">
        <v>34</v>
      </c>
      <c r="G22">
        <v>30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7"/>
        <v>276</v>
      </c>
    </row>
    <row r="23" spans="1:14" x14ac:dyDescent="0.25">
      <c r="A23" s="18" t="s">
        <v>36</v>
      </c>
      <c r="B23" s="14">
        <v>6</v>
      </c>
      <c r="D23">
        <v>57</v>
      </c>
      <c r="E23">
        <v>40</v>
      </c>
      <c r="F23">
        <v>16</v>
      </c>
      <c r="G23">
        <v>20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7"/>
        <v>149</v>
      </c>
    </row>
    <row r="24" spans="1:14" x14ac:dyDescent="0.25">
      <c r="A24" s="18" t="s">
        <v>17</v>
      </c>
      <c r="B24" s="14">
        <v>8</v>
      </c>
      <c r="D24">
        <v>43</v>
      </c>
      <c r="E24">
        <v>19</v>
      </c>
      <c r="F24">
        <v>9</v>
      </c>
      <c r="G24">
        <v>13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7"/>
        <v>94</v>
      </c>
    </row>
    <row r="25" spans="1:14" x14ac:dyDescent="0.25">
      <c r="A25" s="20" t="s">
        <v>35</v>
      </c>
      <c r="B25" s="21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7"/>
        <v>0</v>
      </c>
    </row>
    <row r="26" spans="1:14" x14ac:dyDescent="0.25">
      <c r="A26" s="18" t="s">
        <v>39</v>
      </c>
      <c r="B26" s="14">
        <v>9</v>
      </c>
      <c r="D26">
        <v>47</v>
      </c>
      <c r="E26">
        <v>52</v>
      </c>
      <c r="F26">
        <v>29</v>
      </c>
      <c r="G26">
        <v>8</v>
      </c>
      <c r="H26">
        <v>16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7"/>
        <v>152</v>
      </c>
    </row>
    <row r="27" spans="1:14" x14ac:dyDescent="0.25">
      <c r="A27" s="5" t="s">
        <v>26</v>
      </c>
      <c r="B27" s="5"/>
      <c r="D27" s="9">
        <f t="shared" ref="D27:N27" si="9">SUM(D19:D26)</f>
        <v>403</v>
      </c>
      <c r="E27" s="9">
        <f t="shared" si="9"/>
        <v>297</v>
      </c>
      <c r="F27" s="9">
        <f t="shared" si="9"/>
        <v>146</v>
      </c>
      <c r="G27" s="9">
        <f t="shared" si="9"/>
        <v>102</v>
      </c>
      <c r="H27" s="9">
        <f t="shared" si="9"/>
        <v>72</v>
      </c>
      <c r="I27" s="9">
        <f t="shared" si="9"/>
        <v>168</v>
      </c>
      <c r="J27" s="9">
        <f t="shared" si="9"/>
        <v>67</v>
      </c>
      <c r="K27" s="9">
        <f t="shared" si="9"/>
        <v>53</v>
      </c>
      <c r="L27" s="9">
        <f t="shared" si="9"/>
        <v>33</v>
      </c>
      <c r="M27" s="9">
        <f t="shared" si="9"/>
        <v>321</v>
      </c>
      <c r="N27" s="9">
        <f t="shared" si="9"/>
        <v>1341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559</v>
      </c>
      <c r="E29" s="9">
        <f t="shared" si="10"/>
        <v>393</v>
      </c>
      <c r="F29" s="9">
        <f t="shared" si="10"/>
        <v>198</v>
      </c>
      <c r="G29" s="9">
        <f t="shared" si="10"/>
        <v>146</v>
      </c>
      <c r="H29" s="9">
        <f t="shared" si="10"/>
        <v>97</v>
      </c>
      <c r="I29" s="9">
        <f t="shared" si="10"/>
        <v>431</v>
      </c>
      <c r="J29" s="9">
        <f t="shared" si="10"/>
        <v>223</v>
      </c>
      <c r="K29" s="9">
        <f t="shared" si="10"/>
        <v>156</v>
      </c>
      <c r="L29" s="9">
        <f t="shared" si="10"/>
        <v>67</v>
      </c>
      <c r="M29" s="9">
        <f t="shared" si="10"/>
        <v>877</v>
      </c>
      <c r="N29" s="19">
        <f>SUM(D29:L29)</f>
        <v>2270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29.666666666666668</v>
      </c>
      <c r="E31" s="2">
        <f t="shared" si="11"/>
        <v>16.666666666666668</v>
      </c>
      <c r="F31" s="2">
        <f t="shared" si="11"/>
        <v>10.333333333333334</v>
      </c>
      <c r="G31" s="2">
        <f t="shared" si="11"/>
        <v>13</v>
      </c>
      <c r="H31" s="2">
        <f t="shared" si="11"/>
        <v>5.333333333333333</v>
      </c>
      <c r="I31" s="2">
        <f t="shared" si="11"/>
        <v>44.333333333333336</v>
      </c>
      <c r="J31" s="2">
        <f t="shared" si="11"/>
        <v>20</v>
      </c>
      <c r="K31" s="2">
        <f t="shared" si="11"/>
        <v>16</v>
      </c>
      <c r="L31" s="2">
        <f t="shared" si="11"/>
        <v>7</v>
      </c>
      <c r="M31" s="2">
        <f t="shared" si="11"/>
        <v>87.333333333333329</v>
      </c>
      <c r="N31" s="11">
        <f t="shared" si="11"/>
        <v>162.33333333333334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0.15921288014311269</v>
      </c>
      <c r="E32" s="13">
        <f t="shared" si="12"/>
        <v>0.1272264631043257</v>
      </c>
      <c r="F32" s="13">
        <f t="shared" si="12"/>
        <v>0.15656565656565657</v>
      </c>
      <c r="G32" s="13">
        <f t="shared" si="12"/>
        <v>0.26712328767123289</v>
      </c>
      <c r="H32" s="13">
        <f t="shared" si="12"/>
        <v>0.16494845360824742</v>
      </c>
      <c r="I32" s="13">
        <f t="shared" si="12"/>
        <v>0.308584686774942</v>
      </c>
      <c r="J32" s="13">
        <f t="shared" si="12"/>
        <v>0.26905829596412556</v>
      </c>
      <c r="K32" s="13">
        <f t="shared" si="12"/>
        <v>0.30769230769230771</v>
      </c>
      <c r="L32" s="13">
        <f t="shared" si="12"/>
        <v>0.31343283582089554</v>
      </c>
      <c r="M32" s="13">
        <f t="shared" si="12"/>
        <v>0.29874572405929306</v>
      </c>
      <c r="N32" s="13">
        <f t="shared" si="12"/>
        <v>0.21453744493392071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1</v>
      </c>
      <c r="H33" s="2">
        <f t="shared" si="13"/>
        <v>2</v>
      </c>
      <c r="I33" s="2">
        <f t="shared" si="13"/>
        <v>2</v>
      </c>
      <c r="J33" s="2">
        <f t="shared" si="13"/>
        <v>2</v>
      </c>
      <c r="K33" s="2">
        <f t="shared" si="13"/>
        <v>2</v>
      </c>
      <c r="L33" s="2">
        <f t="shared" si="13"/>
        <v>1</v>
      </c>
      <c r="M33" s="2">
        <f t="shared" si="13"/>
        <v>2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33.5</v>
      </c>
      <c r="E35" s="2">
        <f t="shared" si="14"/>
        <v>23</v>
      </c>
      <c r="F35" s="2">
        <f t="shared" si="14"/>
        <v>10.5</v>
      </c>
      <c r="G35" s="2">
        <f t="shared" si="14"/>
        <v>2.5</v>
      </c>
      <c r="H35" s="2">
        <f t="shared" si="14"/>
        <v>4.5</v>
      </c>
      <c r="I35" s="2">
        <f t="shared" si="14"/>
        <v>65</v>
      </c>
      <c r="J35" s="2">
        <f t="shared" si="14"/>
        <v>48</v>
      </c>
      <c r="K35" s="2">
        <f t="shared" si="14"/>
        <v>27.5</v>
      </c>
      <c r="L35" s="2">
        <f t="shared" si="14"/>
        <v>6.5</v>
      </c>
      <c r="M35" s="2">
        <f t="shared" si="14"/>
        <v>147</v>
      </c>
      <c r="N35" s="11">
        <f t="shared" si="14"/>
        <v>221</v>
      </c>
    </row>
    <row r="36" spans="1:14" x14ac:dyDescent="0.25">
      <c r="A36" s="8" t="s">
        <v>29</v>
      </c>
      <c r="B36" s="8"/>
      <c r="D36" s="13">
        <f t="shared" ref="D36:N36" si="15">IF(D29&gt;0,D17/D29,0)</f>
        <v>0.11985688729874776</v>
      </c>
      <c r="E36" s="13">
        <f t="shared" si="15"/>
        <v>0.11704834605597965</v>
      </c>
      <c r="F36" s="13">
        <f t="shared" si="15"/>
        <v>0.10606060606060606</v>
      </c>
      <c r="G36" s="13">
        <f t="shared" si="15"/>
        <v>3.4246575342465752E-2</v>
      </c>
      <c r="H36" s="13">
        <f t="shared" si="15"/>
        <v>9.2783505154639179E-2</v>
      </c>
      <c r="I36" s="13">
        <f t="shared" si="15"/>
        <v>0.30162412993039445</v>
      </c>
      <c r="J36" s="13">
        <f t="shared" si="15"/>
        <v>0.43049327354260092</v>
      </c>
      <c r="K36" s="13">
        <f t="shared" si="15"/>
        <v>0.35256410256410259</v>
      </c>
      <c r="L36" s="13">
        <f t="shared" si="15"/>
        <v>0.19402985074626866</v>
      </c>
      <c r="M36" s="13">
        <f t="shared" si="15"/>
        <v>0.33523375142531359</v>
      </c>
      <c r="N36" s="13">
        <f t="shared" si="15"/>
        <v>0.19471365638766519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2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2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50.375</v>
      </c>
      <c r="E39" s="2">
        <f t="shared" si="17"/>
        <v>37.125</v>
      </c>
      <c r="F39" s="2">
        <f t="shared" si="17"/>
        <v>18.25</v>
      </c>
      <c r="G39" s="2">
        <f t="shared" si="17"/>
        <v>12.75</v>
      </c>
      <c r="H39" s="2">
        <f t="shared" si="17"/>
        <v>9</v>
      </c>
      <c r="I39" s="2">
        <f t="shared" si="17"/>
        <v>21</v>
      </c>
      <c r="J39" s="2">
        <f t="shared" si="17"/>
        <v>8.375</v>
      </c>
      <c r="K39" s="2">
        <f t="shared" si="17"/>
        <v>6.625</v>
      </c>
      <c r="L39" s="2">
        <f t="shared" si="17"/>
        <v>4.125</v>
      </c>
      <c r="M39" s="2">
        <f t="shared" si="17"/>
        <v>40.125</v>
      </c>
      <c r="N39" s="11">
        <f t="shared" si="17"/>
        <v>167.625</v>
      </c>
    </row>
    <row r="40" spans="1:14" x14ac:dyDescent="0.25">
      <c r="A40" s="8" t="s">
        <v>29</v>
      </c>
      <c r="B40" s="8"/>
      <c r="D40" s="13">
        <f>IF(D29&gt;0,D27/D29,0)</f>
        <v>0.72093023255813948</v>
      </c>
      <c r="E40" s="13">
        <f t="shared" ref="E40:N40" si="18">IF(E29&gt;0,E27/E29,0)</f>
        <v>0.75572519083969469</v>
      </c>
      <c r="F40" s="13">
        <f t="shared" si="18"/>
        <v>0.73737373737373735</v>
      </c>
      <c r="G40" s="13">
        <f t="shared" si="18"/>
        <v>0.69863013698630139</v>
      </c>
      <c r="H40" s="13">
        <f t="shared" si="18"/>
        <v>0.74226804123711343</v>
      </c>
      <c r="I40" s="13">
        <f t="shared" si="18"/>
        <v>0.38979118329466356</v>
      </c>
      <c r="J40" s="13">
        <f t="shared" si="18"/>
        <v>0.30044843049327352</v>
      </c>
      <c r="K40" s="13">
        <f t="shared" si="18"/>
        <v>0.33974358974358976</v>
      </c>
      <c r="L40" s="13">
        <f t="shared" si="18"/>
        <v>0.4925373134328358</v>
      </c>
      <c r="M40" s="13">
        <f t="shared" si="18"/>
        <v>0.36602052451539341</v>
      </c>
      <c r="N40" s="13">
        <f t="shared" si="18"/>
        <v>0.59074889867841407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2</v>
      </c>
      <c r="H41" s="2">
        <f t="shared" si="19"/>
        <v>1</v>
      </c>
      <c r="I41" s="2">
        <f t="shared" si="19"/>
        <v>3</v>
      </c>
      <c r="J41" s="2">
        <f t="shared" si="19"/>
        <v>3</v>
      </c>
      <c r="K41" s="2">
        <f t="shared" si="19"/>
        <v>3</v>
      </c>
      <c r="L41" s="2">
        <f t="shared" si="19"/>
        <v>3</v>
      </c>
      <c r="M41" s="2">
        <f t="shared" si="19"/>
        <v>3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43</v>
      </c>
      <c r="E43" s="11">
        <f t="shared" si="20"/>
        <v>30.23076923076923</v>
      </c>
      <c r="F43" s="11">
        <f t="shared" si="20"/>
        <v>15.23076923076923</v>
      </c>
      <c r="G43" s="11">
        <f t="shared" si="20"/>
        <v>11.23076923076923</v>
      </c>
      <c r="H43" s="11">
        <f t="shared" si="20"/>
        <v>7.4615384615384617</v>
      </c>
      <c r="I43" s="11">
        <f t="shared" si="20"/>
        <v>33.153846153846153</v>
      </c>
      <c r="J43" s="11">
        <f t="shared" si="20"/>
        <v>17.153846153846153</v>
      </c>
      <c r="K43" s="11">
        <f t="shared" si="20"/>
        <v>12</v>
      </c>
      <c r="L43" s="11">
        <f t="shared" si="20"/>
        <v>5.1538461538461542</v>
      </c>
      <c r="M43" s="11">
        <f t="shared" si="20"/>
        <v>67.461538461538467</v>
      </c>
      <c r="N43" s="11">
        <f t="shared" si="20"/>
        <v>174.61538461538461</v>
      </c>
    </row>
    <row r="48" spans="1:14" x14ac:dyDescent="0.25">
      <c r="D48" s="2" t="s">
        <v>34</v>
      </c>
    </row>
    <row r="49" spans="4:14" x14ac:dyDescent="0.25">
      <c r="D49">
        <f>D31</f>
        <v>29.666666666666668</v>
      </c>
      <c r="E49">
        <f t="shared" ref="E49:N49" si="21">E31</f>
        <v>16.666666666666668</v>
      </c>
      <c r="F49">
        <f t="shared" si="21"/>
        <v>10.333333333333334</v>
      </c>
      <c r="G49">
        <f t="shared" si="21"/>
        <v>13</v>
      </c>
      <c r="H49">
        <f t="shared" si="21"/>
        <v>5.333333333333333</v>
      </c>
      <c r="I49">
        <f t="shared" si="21"/>
        <v>44.333333333333336</v>
      </c>
      <c r="J49">
        <f t="shared" si="21"/>
        <v>20</v>
      </c>
      <c r="K49">
        <f t="shared" si="21"/>
        <v>16</v>
      </c>
      <c r="L49">
        <f t="shared" si="21"/>
        <v>7</v>
      </c>
      <c r="M49">
        <f t="shared" si="21"/>
        <v>87.333333333333329</v>
      </c>
      <c r="N49" s="10">
        <f t="shared" si="21"/>
        <v>162.33333333333334</v>
      </c>
    </row>
    <row r="50" spans="4:14" x14ac:dyDescent="0.25">
      <c r="D50">
        <f>D35</f>
        <v>33.5</v>
      </c>
      <c r="E50">
        <f t="shared" ref="E50:N50" si="22">E35</f>
        <v>23</v>
      </c>
      <c r="F50">
        <f t="shared" si="22"/>
        <v>10.5</v>
      </c>
      <c r="G50">
        <f t="shared" si="22"/>
        <v>2.5</v>
      </c>
      <c r="H50">
        <f t="shared" si="22"/>
        <v>4.5</v>
      </c>
      <c r="I50">
        <f t="shared" si="22"/>
        <v>65</v>
      </c>
      <c r="J50">
        <f t="shared" si="22"/>
        <v>48</v>
      </c>
      <c r="K50">
        <f t="shared" si="22"/>
        <v>27.5</v>
      </c>
      <c r="L50">
        <f t="shared" si="22"/>
        <v>6.5</v>
      </c>
      <c r="M50">
        <f t="shared" si="22"/>
        <v>147</v>
      </c>
      <c r="N50" s="10">
        <f t="shared" si="22"/>
        <v>221</v>
      </c>
    </row>
    <row r="51" spans="4:14" x14ac:dyDescent="0.25">
      <c r="D51">
        <f>D39</f>
        <v>50.375</v>
      </c>
      <c r="E51">
        <f t="shared" ref="E51:N51" si="23">E39</f>
        <v>37.125</v>
      </c>
      <c r="F51">
        <f t="shared" si="23"/>
        <v>18.25</v>
      </c>
      <c r="G51">
        <f t="shared" si="23"/>
        <v>12.75</v>
      </c>
      <c r="H51">
        <f t="shared" si="23"/>
        <v>9</v>
      </c>
      <c r="I51">
        <f t="shared" si="23"/>
        <v>21</v>
      </c>
      <c r="J51">
        <f t="shared" si="23"/>
        <v>8.375</v>
      </c>
      <c r="K51">
        <f t="shared" si="23"/>
        <v>6.625</v>
      </c>
      <c r="L51">
        <f t="shared" si="23"/>
        <v>4.125</v>
      </c>
      <c r="M51">
        <f t="shared" si="23"/>
        <v>40.125</v>
      </c>
      <c r="N51" s="10">
        <f t="shared" si="23"/>
        <v>167.625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workbookViewId="0">
      <selection activeCell="Q24" sqref="Q2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APRIL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21</v>
      </c>
      <c r="E7">
        <v>3</v>
      </c>
      <c r="F7">
        <v>3</v>
      </c>
      <c r="G7">
        <v>5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34</v>
      </c>
    </row>
    <row r="8" spans="1:14" x14ac:dyDescent="0.25">
      <c r="A8" s="5" t="s">
        <v>16</v>
      </c>
      <c r="B8" s="5"/>
      <c r="D8" s="9">
        <f>D7</f>
        <v>21</v>
      </c>
      <c r="E8" s="9">
        <f t="shared" ref="E8:N8" si="0">E7</f>
        <v>3</v>
      </c>
      <c r="F8" s="9">
        <f t="shared" si="0"/>
        <v>3</v>
      </c>
      <c r="G8" s="9">
        <f t="shared" si="0"/>
        <v>5</v>
      </c>
      <c r="H8" s="9"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34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80</v>
      </c>
      <c r="E10">
        <v>66</v>
      </c>
      <c r="F10">
        <v>11</v>
      </c>
      <c r="G10">
        <v>34</v>
      </c>
      <c r="H10">
        <v>16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2" si="2">SUM(D10:L10)</f>
        <v>207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105</v>
      </c>
      <c r="J12">
        <v>52</v>
      </c>
      <c r="K12">
        <v>47</v>
      </c>
      <c r="L12">
        <v>19</v>
      </c>
      <c r="M12" s="2">
        <v>223</v>
      </c>
      <c r="N12" s="2">
        <f t="shared" si="2"/>
        <v>223</v>
      </c>
    </row>
    <row r="13" spans="1:14" x14ac:dyDescent="0.25">
      <c r="A13" s="5" t="s">
        <v>19</v>
      </c>
      <c r="B13" s="6"/>
      <c r="D13" s="9">
        <f>SUM(D10:D12)</f>
        <v>80</v>
      </c>
      <c r="E13" s="9">
        <f>SUM(E10:E12)</f>
        <v>66</v>
      </c>
      <c r="F13" s="9">
        <f t="shared" ref="F13:N13" si="3">SUM(F10:F12)</f>
        <v>11</v>
      </c>
      <c r="G13" s="9">
        <f t="shared" si="3"/>
        <v>34</v>
      </c>
      <c r="H13" s="9">
        <f t="shared" si="3"/>
        <v>16</v>
      </c>
      <c r="I13" s="9">
        <f t="shared" si="3"/>
        <v>105</v>
      </c>
      <c r="J13" s="9">
        <f t="shared" si="3"/>
        <v>52</v>
      </c>
      <c r="K13" s="9">
        <f t="shared" si="3"/>
        <v>47</v>
      </c>
      <c r="L13" s="9">
        <f t="shared" si="3"/>
        <v>19</v>
      </c>
      <c r="M13" s="9">
        <f t="shared" si="3"/>
        <v>223</v>
      </c>
      <c r="N13" s="9">
        <f t="shared" si="3"/>
        <v>430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79</v>
      </c>
      <c r="E15">
        <v>35</v>
      </c>
      <c r="F15">
        <v>17</v>
      </c>
      <c r="G15">
        <v>9</v>
      </c>
      <c r="H15">
        <v>5</v>
      </c>
      <c r="I15">
        <v>0</v>
      </c>
      <c r="J15">
        <v>0</v>
      </c>
      <c r="K15">
        <v>0</v>
      </c>
      <c r="L15">
        <v>0</v>
      </c>
      <c r="M15" s="2">
        <f t="shared" ref="M15:M16" si="4">SUM(I15:L15)</f>
        <v>0</v>
      </c>
      <c r="N15" s="2">
        <f t="shared" ref="N15:N16" si="5">SUM(D15:L15)</f>
        <v>145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119</v>
      </c>
      <c r="J16">
        <v>80</v>
      </c>
      <c r="K16">
        <v>32</v>
      </c>
      <c r="L16">
        <v>18</v>
      </c>
      <c r="M16" s="2">
        <f t="shared" si="4"/>
        <v>249</v>
      </c>
      <c r="N16" s="2">
        <f t="shared" si="5"/>
        <v>249</v>
      </c>
    </row>
    <row r="17" spans="1:14" ht="14.45" x14ac:dyDescent="0.3">
      <c r="A17" s="5" t="s">
        <v>21</v>
      </c>
      <c r="B17" s="6"/>
      <c r="D17" s="9">
        <f>SUM(D15:D16)</f>
        <v>79</v>
      </c>
      <c r="E17" s="9">
        <f>SUM(E15:E16)</f>
        <v>35</v>
      </c>
      <c r="F17" s="9">
        <f t="shared" ref="F17:N17" si="6">SUM(F15:F16)</f>
        <v>17</v>
      </c>
      <c r="G17" s="9">
        <f t="shared" si="6"/>
        <v>9</v>
      </c>
      <c r="H17" s="9">
        <f t="shared" si="6"/>
        <v>5</v>
      </c>
      <c r="I17" s="9">
        <f t="shared" si="6"/>
        <v>119</v>
      </c>
      <c r="J17" s="9">
        <f t="shared" si="6"/>
        <v>80</v>
      </c>
      <c r="K17" s="9">
        <f t="shared" si="6"/>
        <v>32</v>
      </c>
      <c r="L17" s="9">
        <f t="shared" si="6"/>
        <v>18</v>
      </c>
      <c r="M17" s="9">
        <f t="shared" si="6"/>
        <v>249</v>
      </c>
      <c r="N17" s="9">
        <f t="shared" si="6"/>
        <v>394</v>
      </c>
    </row>
    <row r="18" spans="1:14" ht="14.45" x14ac:dyDescent="0.3">
      <c r="A18" s="5"/>
      <c r="B18" s="6"/>
    </row>
    <row r="19" spans="1:14" ht="14.45" x14ac:dyDescent="0.3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107</v>
      </c>
      <c r="J19">
        <v>59</v>
      </c>
      <c r="K19">
        <v>45</v>
      </c>
      <c r="L19">
        <v>35</v>
      </c>
      <c r="M19" s="2">
        <f t="shared" ref="M19:M26" si="7">SUM(I19:L19)</f>
        <v>246</v>
      </c>
      <c r="N19" s="2">
        <f t="shared" ref="N19:N26" si="8">SUM(D19:L19)</f>
        <v>246</v>
      </c>
    </row>
    <row r="20" spans="1:14" ht="14.45" x14ac:dyDescent="0.3">
      <c r="A20" s="7" t="s">
        <v>22</v>
      </c>
      <c r="B20" s="14">
        <v>11</v>
      </c>
      <c r="D20">
        <v>41</v>
      </c>
      <c r="E20">
        <v>24</v>
      </c>
      <c r="F20">
        <v>13</v>
      </c>
      <c r="G20">
        <v>1</v>
      </c>
      <c r="H20">
        <v>4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83</v>
      </c>
    </row>
    <row r="21" spans="1:14" ht="14.45" x14ac:dyDescent="0.3">
      <c r="A21" s="7" t="s">
        <v>23</v>
      </c>
      <c r="B21" s="14">
        <v>3</v>
      </c>
      <c r="D21">
        <v>87</v>
      </c>
      <c r="E21">
        <v>39</v>
      </c>
      <c r="F21">
        <v>26</v>
      </c>
      <c r="G21">
        <v>13</v>
      </c>
      <c r="H21">
        <v>14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179</v>
      </c>
    </row>
    <row r="22" spans="1:14" x14ac:dyDescent="0.25">
      <c r="A22" s="4" t="s">
        <v>38</v>
      </c>
      <c r="B22" s="14">
        <v>5</v>
      </c>
      <c r="D22">
        <v>58</v>
      </c>
      <c r="E22">
        <v>38</v>
      </c>
      <c r="F22">
        <v>9</v>
      </c>
      <c r="G22">
        <v>8</v>
      </c>
      <c r="H22">
        <v>12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125</v>
      </c>
    </row>
    <row r="23" spans="1:14" x14ac:dyDescent="0.25">
      <c r="A23" s="18" t="s">
        <v>36</v>
      </c>
      <c r="B23" s="14">
        <v>6</v>
      </c>
      <c r="D23">
        <v>34</v>
      </c>
      <c r="E23">
        <v>47</v>
      </c>
      <c r="F23">
        <v>15</v>
      </c>
      <c r="G23">
        <v>12</v>
      </c>
      <c r="H23">
        <v>8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116</v>
      </c>
    </row>
    <row r="24" spans="1:14" x14ac:dyDescent="0.25">
      <c r="A24" s="18" t="s">
        <v>17</v>
      </c>
      <c r="B24" s="14">
        <v>8</v>
      </c>
      <c r="D24">
        <v>90</v>
      </c>
      <c r="E24">
        <v>80</v>
      </c>
      <c r="F24">
        <v>27</v>
      </c>
      <c r="G24">
        <v>12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215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D26">
        <v>78</v>
      </c>
      <c r="E26">
        <v>50</v>
      </c>
      <c r="F26">
        <v>25</v>
      </c>
      <c r="G26">
        <v>13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177</v>
      </c>
    </row>
    <row r="27" spans="1:14" x14ac:dyDescent="0.25">
      <c r="A27" s="5" t="s">
        <v>26</v>
      </c>
      <c r="B27" s="5"/>
      <c r="D27" s="9">
        <f>SUM(D19:D26)</f>
        <v>388</v>
      </c>
      <c r="E27" s="9">
        <f t="shared" ref="E27:N27" si="9">SUM(E19:E26)</f>
        <v>278</v>
      </c>
      <c r="F27" s="9">
        <f t="shared" si="9"/>
        <v>115</v>
      </c>
      <c r="G27" s="9">
        <f t="shared" si="9"/>
        <v>59</v>
      </c>
      <c r="H27" s="9">
        <f t="shared" si="9"/>
        <v>55</v>
      </c>
      <c r="I27" s="9">
        <f t="shared" si="9"/>
        <v>107</v>
      </c>
      <c r="J27" s="9">
        <f t="shared" si="9"/>
        <v>59</v>
      </c>
      <c r="K27" s="9">
        <f t="shared" si="9"/>
        <v>45</v>
      </c>
      <c r="L27" s="9">
        <f t="shared" si="9"/>
        <v>35</v>
      </c>
      <c r="M27" s="9">
        <f t="shared" si="9"/>
        <v>246</v>
      </c>
      <c r="N27" s="9">
        <f t="shared" si="9"/>
        <v>1141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547</v>
      </c>
      <c r="E29" s="9">
        <f t="shared" si="10"/>
        <v>379</v>
      </c>
      <c r="F29" s="9">
        <f t="shared" si="10"/>
        <v>143</v>
      </c>
      <c r="G29" s="9">
        <f t="shared" si="10"/>
        <v>102</v>
      </c>
      <c r="H29" s="9">
        <f t="shared" si="10"/>
        <v>76</v>
      </c>
      <c r="I29" s="9">
        <f t="shared" si="10"/>
        <v>331</v>
      </c>
      <c r="J29" s="9">
        <f t="shared" si="10"/>
        <v>191</v>
      </c>
      <c r="K29" s="9">
        <f t="shared" si="10"/>
        <v>124</v>
      </c>
      <c r="L29" s="9">
        <f t="shared" si="10"/>
        <v>72</v>
      </c>
      <c r="M29" s="9">
        <f t="shared" si="10"/>
        <v>718</v>
      </c>
      <c r="N29" s="19">
        <f>SUM(D29:L29)</f>
        <v>1965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26.666666666666668</v>
      </c>
      <c r="E31" s="2">
        <f t="shared" si="11"/>
        <v>22</v>
      </c>
      <c r="F31" s="2">
        <f t="shared" si="11"/>
        <v>3.6666666666666665</v>
      </c>
      <c r="G31" s="2">
        <f t="shared" si="11"/>
        <v>11.333333333333334</v>
      </c>
      <c r="H31" s="2">
        <f t="shared" si="11"/>
        <v>5.333333333333333</v>
      </c>
      <c r="I31" s="2">
        <f t="shared" si="11"/>
        <v>35</v>
      </c>
      <c r="J31" s="2">
        <f t="shared" si="11"/>
        <v>17.333333333333332</v>
      </c>
      <c r="K31" s="2">
        <f t="shared" si="11"/>
        <v>15.666666666666666</v>
      </c>
      <c r="L31" s="2">
        <f t="shared" si="11"/>
        <v>6.333333333333333</v>
      </c>
      <c r="M31" s="2">
        <f t="shared" si="11"/>
        <v>74.333333333333329</v>
      </c>
      <c r="N31" s="11">
        <f t="shared" si="11"/>
        <v>143.33333333333334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0.14625228519195613</v>
      </c>
      <c r="E32" s="13">
        <f t="shared" si="12"/>
        <v>0.17414248021108181</v>
      </c>
      <c r="F32" s="13">
        <f t="shared" si="12"/>
        <v>7.6923076923076927E-2</v>
      </c>
      <c r="G32" s="13">
        <f t="shared" si="12"/>
        <v>0.33333333333333331</v>
      </c>
      <c r="H32" s="13">
        <f t="shared" si="12"/>
        <v>0.21052631578947367</v>
      </c>
      <c r="I32" s="13">
        <f t="shared" si="12"/>
        <v>0.31722054380664655</v>
      </c>
      <c r="J32" s="13">
        <f t="shared" si="12"/>
        <v>0.27225130890052357</v>
      </c>
      <c r="K32" s="13">
        <f t="shared" si="12"/>
        <v>0.37903225806451613</v>
      </c>
      <c r="L32" s="13">
        <f t="shared" si="12"/>
        <v>0.2638888888888889</v>
      </c>
      <c r="M32" s="13">
        <f t="shared" si="12"/>
        <v>0.31058495821727017</v>
      </c>
      <c r="N32" s="13">
        <f t="shared" si="12"/>
        <v>0.21882951653944022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2</v>
      </c>
      <c r="F33" s="2">
        <f t="shared" si="13"/>
        <v>3</v>
      </c>
      <c r="G33" s="2">
        <f t="shared" si="13"/>
        <v>1</v>
      </c>
      <c r="H33" s="2">
        <f t="shared" si="13"/>
        <v>2</v>
      </c>
      <c r="I33" s="2">
        <f t="shared" si="13"/>
        <v>2</v>
      </c>
      <c r="J33" s="2">
        <f t="shared" si="13"/>
        <v>2</v>
      </c>
      <c r="K33" s="2">
        <f t="shared" si="13"/>
        <v>2</v>
      </c>
      <c r="L33" s="2">
        <f t="shared" si="13"/>
        <v>2</v>
      </c>
      <c r="M33" s="2">
        <f t="shared" si="13"/>
        <v>2</v>
      </c>
      <c r="N33" s="2">
        <f t="shared" si="13"/>
        <v>2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39.5</v>
      </c>
      <c r="E35" s="2">
        <f t="shared" si="14"/>
        <v>17.5</v>
      </c>
      <c r="F35" s="2">
        <f t="shared" si="14"/>
        <v>8.5</v>
      </c>
      <c r="G35" s="2">
        <f t="shared" si="14"/>
        <v>4.5</v>
      </c>
      <c r="H35" s="2">
        <f t="shared" si="14"/>
        <v>2.5</v>
      </c>
      <c r="I35" s="2">
        <f t="shared" si="14"/>
        <v>59.5</v>
      </c>
      <c r="J35" s="2">
        <f t="shared" si="14"/>
        <v>40</v>
      </c>
      <c r="K35" s="2">
        <f t="shared" si="14"/>
        <v>16</v>
      </c>
      <c r="L35" s="2">
        <f t="shared" si="14"/>
        <v>9</v>
      </c>
      <c r="M35" s="2">
        <f t="shared" si="14"/>
        <v>124.5</v>
      </c>
      <c r="N35" s="11">
        <f t="shared" si="14"/>
        <v>197</v>
      </c>
    </row>
    <row r="36" spans="1:14" x14ac:dyDescent="0.25">
      <c r="A36" s="8" t="s">
        <v>29</v>
      </c>
      <c r="B36" s="8"/>
      <c r="D36" s="13">
        <f t="shared" ref="D36:N36" si="15">IF(D29&gt;0,D17/D29,0)</f>
        <v>0.14442413162705667</v>
      </c>
      <c r="E36" s="13">
        <f t="shared" si="15"/>
        <v>9.2348284960422161E-2</v>
      </c>
      <c r="F36" s="13">
        <f t="shared" si="15"/>
        <v>0.11888111888111888</v>
      </c>
      <c r="G36" s="13">
        <f t="shared" si="15"/>
        <v>8.8235294117647065E-2</v>
      </c>
      <c r="H36" s="13">
        <f t="shared" si="15"/>
        <v>6.5789473684210523E-2</v>
      </c>
      <c r="I36" s="13">
        <f t="shared" si="15"/>
        <v>0.3595166163141994</v>
      </c>
      <c r="J36" s="13">
        <f t="shared" si="15"/>
        <v>0.41884816753926701</v>
      </c>
      <c r="K36" s="13">
        <f t="shared" si="15"/>
        <v>0.25806451612903225</v>
      </c>
      <c r="L36" s="13">
        <f t="shared" si="15"/>
        <v>0.25</v>
      </c>
      <c r="M36" s="13">
        <f t="shared" si="15"/>
        <v>0.34679665738161558</v>
      </c>
      <c r="N36" s="13">
        <f t="shared" si="15"/>
        <v>0.20050890585241729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3</v>
      </c>
      <c r="F37" s="2">
        <f t="shared" si="16"/>
        <v>2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48.5</v>
      </c>
      <c r="E39" s="2">
        <f t="shared" si="17"/>
        <v>34.75</v>
      </c>
      <c r="F39" s="2">
        <f t="shared" si="17"/>
        <v>14.375</v>
      </c>
      <c r="G39" s="2">
        <f t="shared" si="17"/>
        <v>7.375</v>
      </c>
      <c r="H39" s="2">
        <f t="shared" si="17"/>
        <v>6.875</v>
      </c>
      <c r="I39" s="2">
        <f t="shared" si="17"/>
        <v>13.375</v>
      </c>
      <c r="J39" s="2">
        <f t="shared" si="17"/>
        <v>7.375</v>
      </c>
      <c r="K39" s="2">
        <f t="shared" si="17"/>
        <v>5.625</v>
      </c>
      <c r="L39" s="2">
        <f t="shared" si="17"/>
        <v>4.375</v>
      </c>
      <c r="M39" s="2">
        <f t="shared" si="17"/>
        <v>30.75</v>
      </c>
      <c r="N39" s="11">
        <f t="shared" si="17"/>
        <v>142.625</v>
      </c>
    </row>
    <row r="40" spans="1:14" x14ac:dyDescent="0.25">
      <c r="A40" s="8" t="s">
        <v>29</v>
      </c>
      <c r="B40" s="8"/>
      <c r="D40" s="13">
        <f>IF(D29&gt;0,D27/D29,0)</f>
        <v>0.7093235831809872</v>
      </c>
      <c r="E40" s="13">
        <f t="shared" ref="E40:N40" si="18">IF(E29&gt;0,E27/E29,0)</f>
        <v>0.73350923482849606</v>
      </c>
      <c r="F40" s="13">
        <f t="shared" si="18"/>
        <v>0.80419580419580416</v>
      </c>
      <c r="G40" s="13">
        <f t="shared" si="18"/>
        <v>0.57843137254901966</v>
      </c>
      <c r="H40" s="13">
        <f t="shared" si="18"/>
        <v>0.72368421052631582</v>
      </c>
      <c r="I40" s="13">
        <f t="shared" si="18"/>
        <v>0.32326283987915405</v>
      </c>
      <c r="J40" s="13">
        <f t="shared" si="18"/>
        <v>0.30890052356020942</v>
      </c>
      <c r="K40" s="13">
        <f t="shared" si="18"/>
        <v>0.36290322580645162</v>
      </c>
      <c r="L40" s="13">
        <f t="shared" si="18"/>
        <v>0.4861111111111111</v>
      </c>
      <c r="M40" s="13">
        <f t="shared" si="18"/>
        <v>0.3426183844011142</v>
      </c>
      <c r="N40" s="13">
        <f t="shared" si="18"/>
        <v>0.58066157760814252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2</v>
      </c>
      <c r="H41" s="2">
        <f t="shared" si="19"/>
        <v>1</v>
      </c>
      <c r="I41" s="2">
        <f t="shared" si="19"/>
        <v>3</v>
      </c>
      <c r="J41" s="2">
        <f t="shared" si="19"/>
        <v>3</v>
      </c>
      <c r="K41" s="2">
        <f t="shared" si="19"/>
        <v>3</v>
      </c>
      <c r="L41" s="2">
        <f t="shared" si="19"/>
        <v>3</v>
      </c>
      <c r="M41" s="2">
        <f t="shared" si="19"/>
        <v>3</v>
      </c>
      <c r="N41" s="2">
        <f t="shared" si="19"/>
        <v>3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42.07692307692308</v>
      </c>
      <c r="E43" s="11">
        <f t="shared" si="20"/>
        <v>29.153846153846153</v>
      </c>
      <c r="F43" s="11">
        <f t="shared" si="20"/>
        <v>11</v>
      </c>
      <c r="G43" s="11">
        <f t="shared" si="20"/>
        <v>7.8461538461538458</v>
      </c>
      <c r="H43" s="11">
        <f t="shared" si="20"/>
        <v>5.8461538461538458</v>
      </c>
      <c r="I43" s="11">
        <f t="shared" si="20"/>
        <v>25.46153846153846</v>
      </c>
      <c r="J43" s="11">
        <f t="shared" si="20"/>
        <v>14.692307692307692</v>
      </c>
      <c r="K43" s="11">
        <f t="shared" si="20"/>
        <v>9.5384615384615383</v>
      </c>
      <c r="L43" s="11">
        <f t="shared" si="20"/>
        <v>5.5384615384615383</v>
      </c>
      <c r="M43" s="11">
        <f t="shared" si="20"/>
        <v>55.230769230769234</v>
      </c>
      <c r="N43" s="11">
        <f t="shared" si="20"/>
        <v>151.15384615384616</v>
      </c>
    </row>
    <row r="48" spans="1:14" x14ac:dyDescent="0.25">
      <c r="D48" s="2" t="s">
        <v>34</v>
      </c>
    </row>
    <row r="49" spans="4:14" x14ac:dyDescent="0.25">
      <c r="D49">
        <f>D31</f>
        <v>26.666666666666668</v>
      </c>
      <c r="E49">
        <f t="shared" ref="E49:N49" si="21">E31</f>
        <v>22</v>
      </c>
      <c r="F49">
        <f t="shared" si="21"/>
        <v>3.6666666666666665</v>
      </c>
      <c r="G49">
        <f t="shared" si="21"/>
        <v>11.333333333333334</v>
      </c>
      <c r="H49">
        <f t="shared" si="21"/>
        <v>5.333333333333333</v>
      </c>
      <c r="I49">
        <f t="shared" si="21"/>
        <v>35</v>
      </c>
      <c r="J49">
        <f t="shared" si="21"/>
        <v>17.333333333333332</v>
      </c>
      <c r="K49">
        <f t="shared" si="21"/>
        <v>15.666666666666666</v>
      </c>
      <c r="L49">
        <f t="shared" si="21"/>
        <v>6.333333333333333</v>
      </c>
      <c r="M49">
        <f t="shared" si="21"/>
        <v>74.333333333333329</v>
      </c>
      <c r="N49" s="10">
        <f t="shared" si="21"/>
        <v>143.33333333333334</v>
      </c>
    </row>
    <row r="50" spans="4:14" x14ac:dyDescent="0.25">
      <c r="D50">
        <f>D35</f>
        <v>39.5</v>
      </c>
      <c r="E50">
        <f t="shared" ref="E50:N50" si="22">E35</f>
        <v>17.5</v>
      </c>
      <c r="F50">
        <f t="shared" si="22"/>
        <v>8.5</v>
      </c>
      <c r="G50">
        <f t="shared" si="22"/>
        <v>4.5</v>
      </c>
      <c r="H50">
        <f t="shared" si="22"/>
        <v>2.5</v>
      </c>
      <c r="I50">
        <f t="shared" si="22"/>
        <v>59.5</v>
      </c>
      <c r="J50">
        <f t="shared" si="22"/>
        <v>40</v>
      </c>
      <c r="K50">
        <f t="shared" si="22"/>
        <v>16</v>
      </c>
      <c r="L50">
        <f t="shared" si="22"/>
        <v>9</v>
      </c>
      <c r="M50">
        <f t="shared" si="22"/>
        <v>124.5</v>
      </c>
      <c r="N50" s="10">
        <f t="shared" si="22"/>
        <v>197</v>
      </c>
    </row>
    <row r="51" spans="4:14" x14ac:dyDescent="0.25">
      <c r="D51">
        <f>D39</f>
        <v>48.5</v>
      </c>
      <c r="E51">
        <f t="shared" ref="E51:N51" si="23">E39</f>
        <v>34.75</v>
      </c>
      <c r="F51">
        <f t="shared" si="23"/>
        <v>14.375</v>
      </c>
      <c r="G51">
        <f t="shared" si="23"/>
        <v>7.375</v>
      </c>
      <c r="H51">
        <f t="shared" si="23"/>
        <v>6.875</v>
      </c>
      <c r="I51">
        <f t="shared" si="23"/>
        <v>13.375</v>
      </c>
      <c r="J51">
        <f t="shared" si="23"/>
        <v>7.375</v>
      </c>
      <c r="K51">
        <f t="shared" si="23"/>
        <v>5.625</v>
      </c>
      <c r="L51">
        <f t="shared" si="23"/>
        <v>4.375</v>
      </c>
      <c r="M51">
        <f t="shared" si="23"/>
        <v>30.75</v>
      </c>
      <c r="N51" s="10">
        <f t="shared" si="23"/>
        <v>142.625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" workbookViewId="0">
      <selection activeCell="O19" sqref="O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MAY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3</v>
      </c>
      <c r="F7">
        <v>0</v>
      </c>
      <c r="G7">
        <v>4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3</v>
      </c>
      <c r="F8" s="9">
        <f t="shared" si="0"/>
        <v>0</v>
      </c>
      <c r="G8" s="9">
        <f t="shared" si="0"/>
        <v>4</v>
      </c>
      <c r="H8" s="9">
        <f t="shared" si="0"/>
        <v>1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85</v>
      </c>
      <c r="E10">
        <v>53</v>
      </c>
      <c r="F10">
        <v>13</v>
      </c>
      <c r="G10">
        <v>49</v>
      </c>
      <c r="H10">
        <v>15</v>
      </c>
      <c r="I10">
        <v>0</v>
      </c>
      <c r="M10" s="2">
        <f t="shared" ref="M10:M12" si="1">SUM(I10:L10)</f>
        <v>0</v>
      </c>
      <c r="N10" s="2">
        <f t="shared" ref="N10:N12" si="2">SUM(D10:L10)</f>
        <v>215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122</v>
      </c>
      <c r="J12">
        <v>69</v>
      </c>
      <c r="K12">
        <v>44</v>
      </c>
      <c r="L12">
        <v>26</v>
      </c>
      <c r="M12" s="2">
        <f t="shared" si="1"/>
        <v>261</v>
      </c>
      <c r="N12" s="2">
        <f t="shared" si="2"/>
        <v>261</v>
      </c>
    </row>
    <row r="13" spans="1:14" x14ac:dyDescent="0.25">
      <c r="A13" s="5" t="s">
        <v>19</v>
      </c>
      <c r="B13" s="6"/>
      <c r="D13" s="9">
        <f>SUM(D10:D12)</f>
        <v>85</v>
      </c>
      <c r="E13" s="9">
        <f t="shared" ref="E13:N13" si="3">SUM(E10:E12)</f>
        <v>53</v>
      </c>
      <c r="F13" s="9">
        <f t="shared" si="3"/>
        <v>13</v>
      </c>
      <c r="G13" s="9">
        <f t="shared" si="3"/>
        <v>49</v>
      </c>
      <c r="H13" s="9">
        <f t="shared" si="3"/>
        <v>15</v>
      </c>
      <c r="I13" s="9">
        <f t="shared" si="3"/>
        <v>122</v>
      </c>
      <c r="J13" s="9">
        <f t="shared" si="3"/>
        <v>69</v>
      </c>
      <c r="K13" s="9">
        <f t="shared" si="3"/>
        <v>44</v>
      </c>
      <c r="L13" s="9">
        <f t="shared" si="3"/>
        <v>26</v>
      </c>
      <c r="M13" s="9">
        <f t="shared" si="3"/>
        <v>261</v>
      </c>
      <c r="N13" s="9">
        <f t="shared" si="3"/>
        <v>476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82</v>
      </c>
      <c r="E15">
        <v>75</v>
      </c>
      <c r="F15">
        <v>34</v>
      </c>
      <c r="G15">
        <v>14</v>
      </c>
      <c r="H15">
        <v>2</v>
      </c>
      <c r="I15">
        <v>0</v>
      </c>
      <c r="J15">
        <v>0</v>
      </c>
      <c r="K15">
        <v>0</v>
      </c>
      <c r="L15">
        <v>0</v>
      </c>
      <c r="M15" s="2">
        <f t="shared" ref="M15:M16" si="4">SUM(I15:L15)</f>
        <v>0</v>
      </c>
      <c r="N15" s="2">
        <f t="shared" ref="N15:N16" si="5">SUM(D15:L15)</f>
        <v>207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116</v>
      </c>
      <c r="J16">
        <v>86</v>
      </c>
      <c r="K16">
        <v>36</v>
      </c>
      <c r="L16">
        <v>10</v>
      </c>
      <c r="M16" s="2">
        <f t="shared" si="4"/>
        <v>248</v>
      </c>
      <c r="N16" s="2">
        <f t="shared" si="5"/>
        <v>248</v>
      </c>
    </row>
    <row r="17" spans="1:14" ht="14.45" x14ac:dyDescent="0.3">
      <c r="A17" s="5" t="s">
        <v>21</v>
      </c>
      <c r="B17" s="6"/>
      <c r="D17" s="9">
        <f>SUM(D15:D16)</f>
        <v>82</v>
      </c>
      <c r="E17" s="9">
        <f>SUM(E15:E16)</f>
        <v>75</v>
      </c>
      <c r="F17" s="9">
        <f t="shared" ref="F17:N17" si="6">SUM(F15:F16)</f>
        <v>34</v>
      </c>
      <c r="G17" s="9">
        <f t="shared" si="6"/>
        <v>14</v>
      </c>
      <c r="H17" s="9">
        <f t="shared" si="6"/>
        <v>2</v>
      </c>
      <c r="I17" s="9">
        <f t="shared" si="6"/>
        <v>116</v>
      </c>
      <c r="J17" s="9">
        <f t="shared" si="6"/>
        <v>86</v>
      </c>
      <c r="K17" s="9">
        <f t="shared" si="6"/>
        <v>36</v>
      </c>
      <c r="L17" s="9">
        <f t="shared" si="6"/>
        <v>10</v>
      </c>
      <c r="M17" s="9">
        <f t="shared" si="6"/>
        <v>248</v>
      </c>
      <c r="N17" s="9">
        <f t="shared" si="6"/>
        <v>455</v>
      </c>
    </row>
    <row r="18" spans="1:14" ht="14.45" x14ac:dyDescent="0.3">
      <c r="A18" s="5"/>
      <c r="B18" s="6"/>
    </row>
    <row r="19" spans="1:14" ht="14.45" x14ac:dyDescent="0.3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139</v>
      </c>
      <c r="J19">
        <v>55</v>
      </c>
      <c r="K19">
        <v>61</v>
      </c>
      <c r="L19">
        <v>42</v>
      </c>
      <c r="M19" s="2">
        <f t="shared" ref="M19:M26" si="7">SUM(I19:L19)</f>
        <v>297</v>
      </c>
      <c r="N19" s="2">
        <f t="shared" ref="N19:N26" si="8">SUM(D19:L19)</f>
        <v>297</v>
      </c>
    </row>
    <row r="20" spans="1:14" x14ac:dyDescent="0.25">
      <c r="A20" s="7" t="s">
        <v>22</v>
      </c>
      <c r="B20" s="14">
        <v>11</v>
      </c>
      <c r="D20">
        <v>118</v>
      </c>
      <c r="E20">
        <v>55</v>
      </c>
      <c r="F20">
        <v>16</v>
      </c>
      <c r="G20">
        <v>18</v>
      </c>
      <c r="H20">
        <v>9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216</v>
      </c>
    </row>
    <row r="21" spans="1:14" x14ac:dyDescent="0.25">
      <c r="A21" s="7" t="s">
        <v>23</v>
      </c>
      <c r="B21" s="14">
        <v>3</v>
      </c>
      <c r="D21">
        <v>52</v>
      </c>
      <c r="E21">
        <v>33</v>
      </c>
      <c r="F21">
        <v>3</v>
      </c>
      <c r="G21">
        <v>5</v>
      </c>
      <c r="H21">
        <v>8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101</v>
      </c>
    </row>
    <row r="22" spans="1:14" x14ac:dyDescent="0.25">
      <c r="A22" s="4" t="s">
        <v>38</v>
      </c>
      <c r="B22" s="14">
        <v>5</v>
      </c>
      <c r="D22">
        <v>22</v>
      </c>
      <c r="E22">
        <v>17</v>
      </c>
      <c r="F22">
        <v>20</v>
      </c>
      <c r="G22">
        <v>16</v>
      </c>
      <c r="H22">
        <v>8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83</v>
      </c>
    </row>
    <row r="23" spans="1:14" x14ac:dyDescent="0.25">
      <c r="A23" s="18" t="s">
        <v>36</v>
      </c>
      <c r="B23" s="14">
        <v>6</v>
      </c>
      <c r="D23">
        <v>85</v>
      </c>
      <c r="E23">
        <v>88</v>
      </c>
      <c r="F23">
        <v>34</v>
      </c>
      <c r="G23">
        <v>30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253</v>
      </c>
    </row>
    <row r="24" spans="1:14" x14ac:dyDescent="0.25">
      <c r="A24" s="18" t="s">
        <v>17</v>
      </c>
      <c r="B24" s="14">
        <v>8</v>
      </c>
      <c r="D24">
        <v>95</v>
      </c>
      <c r="E24">
        <v>65</v>
      </c>
      <c r="F24">
        <v>18</v>
      </c>
      <c r="G24">
        <v>16</v>
      </c>
      <c r="H24">
        <v>7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201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D26">
        <v>51</v>
      </c>
      <c r="E26">
        <v>48</v>
      </c>
      <c r="F26">
        <v>20</v>
      </c>
      <c r="G26">
        <v>7</v>
      </c>
      <c r="H26">
        <v>14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140</v>
      </c>
    </row>
    <row r="27" spans="1:14" x14ac:dyDescent="0.25">
      <c r="A27" s="5" t="s">
        <v>26</v>
      </c>
      <c r="B27" s="5"/>
      <c r="D27" s="9">
        <f t="shared" ref="D27:N27" si="9">SUM(D19:D26)</f>
        <v>423</v>
      </c>
      <c r="E27" s="9">
        <f t="shared" si="9"/>
        <v>306</v>
      </c>
      <c r="F27" s="9">
        <f t="shared" si="9"/>
        <v>111</v>
      </c>
      <c r="G27" s="9">
        <f t="shared" si="9"/>
        <v>92</v>
      </c>
      <c r="H27" s="9">
        <f t="shared" si="9"/>
        <v>62</v>
      </c>
      <c r="I27" s="9">
        <f t="shared" si="9"/>
        <v>139</v>
      </c>
      <c r="J27" s="9">
        <f t="shared" si="9"/>
        <v>55</v>
      </c>
      <c r="K27" s="9">
        <f t="shared" si="9"/>
        <v>61</v>
      </c>
      <c r="L27" s="9">
        <f t="shared" si="9"/>
        <v>42</v>
      </c>
      <c r="M27" s="9">
        <f t="shared" si="9"/>
        <v>297</v>
      </c>
      <c r="N27" s="9">
        <f t="shared" si="9"/>
        <v>1291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590</v>
      </c>
      <c r="E29" s="9">
        <f t="shared" si="10"/>
        <v>434</v>
      </c>
      <c r="F29" s="9">
        <f t="shared" si="10"/>
        <v>158</v>
      </c>
      <c r="G29" s="9">
        <f t="shared" si="10"/>
        <v>155</v>
      </c>
      <c r="H29" s="9">
        <f t="shared" si="10"/>
        <v>79</v>
      </c>
      <c r="I29" s="9">
        <f t="shared" si="10"/>
        <v>377</v>
      </c>
      <c r="J29" s="9">
        <f t="shared" si="10"/>
        <v>210</v>
      </c>
      <c r="K29" s="9">
        <f t="shared" si="10"/>
        <v>141</v>
      </c>
      <c r="L29" s="9">
        <f t="shared" si="10"/>
        <v>78</v>
      </c>
      <c r="M29" s="9">
        <f t="shared" si="10"/>
        <v>806</v>
      </c>
      <c r="N29" s="19">
        <f>SUM(D29:L29)</f>
        <v>2222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28.333333333333332</v>
      </c>
      <c r="E31" s="2">
        <f t="shared" si="11"/>
        <v>17.666666666666668</v>
      </c>
      <c r="F31" s="2">
        <f t="shared" si="11"/>
        <v>4.333333333333333</v>
      </c>
      <c r="G31" s="2">
        <f t="shared" si="11"/>
        <v>16.333333333333332</v>
      </c>
      <c r="H31" s="2">
        <f t="shared" si="11"/>
        <v>5</v>
      </c>
      <c r="I31" s="2">
        <f t="shared" si="11"/>
        <v>40.666666666666664</v>
      </c>
      <c r="J31" s="2">
        <f t="shared" si="11"/>
        <v>69</v>
      </c>
      <c r="K31" s="2">
        <f t="shared" si="11"/>
        <v>44</v>
      </c>
      <c r="L31" s="2">
        <f t="shared" si="11"/>
        <v>26</v>
      </c>
      <c r="M31" s="2">
        <f t="shared" si="11"/>
        <v>87</v>
      </c>
      <c r="N31" s="11">
        <f t="shared" si="11"/>
        <v>158.66666666666666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0.1440677966101695</v>
      </c>
      <c r="E32" s="13">
        <f t="shared" si="12"/>
        <v>0.12211981566820276</v>
      </c>
      <c r="F32" s="13">
        <f t="shared" si="12"/>
        <v>8.2278481012658222E-2</v>
      </c>
      <c r="G32" s="13">
        <f t="shared" si="12"/>
        <v>0.31612903225806449</v>
      </c>
      <c r="H32" s="13">
        <f t="shared" si="12"/>
        <v>0.189873417721519</v>
      </c>
      <c r="I32" s="13">
        <f t="shared" si="12"/>
        <v>0.32360742705570295</v>
      </c>
      <c r="J32" s="13">
        <f t="shared" si="12"/>
        <v>0.32857142857142857</v>
      </c>
      <c r="K32" s="13">
        <f t="shared" si="12"/>
        <v>0.31205673758865249</v>
      </c>
      <c r="L32" s="13">
        <f t="shared" si="12"/>
        <v>0.33333333333333331</v>
      </c>
      <c r="M32" s="13">
        <f t="shared" si="12"/>
        <v>0.32382133995037221</v>
      </c>
      <c r="N32" s="13">
        <f t="shared" si="12"/>
        <v>0.21422142214221424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1</v>
      </c>
      <c r="H33" s="2">
        <f t="shared" si="13"/>
        <v>2</v>
      </c>
      <c r="I33" s="2">
        <f t="shared" si="13"/>
        <v>2</v>
      </c>
      <c r="J33" s="2">
        <f t="shared" si="13"/>
        <v>1</v>
      </c>
      <c r="K33" s="2">
        <f t="shared" si="13"/>
        <v>1</v>
      </c>
      <c r="L33" s="2">
        <f t="shared" si="13"/>
        <v>1</v>
      </c>
      <c r="M33" s="2">
        <f t="shared" si="13"/>
        <v>2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41</v>
      </c>
      <c r="E35" s="2">
        <f t="shared" si="14"/>
        <v>37.5</v>
      </c>
      <c r="F35" s="2">
        <f t="shared" si="14"/>
        <v>17</v>
      </c>
      <c r="G35" s="2">
        <f t="shared" si="14"/>
        <v>7</v>
      </c>
      <c r="H35" s="2">
        <f t="shared" si="14"/>
        <v>1</v>
      </c>
      <c r="I35" s="2">
        <f t="shared" si="14"/>
        <v>58</v>
      </c>
      <c r="J35" s="2">
        <f t="shared" si="14"/>
        <v>43</v>
      </c>
      <c r="K35" s="2">
        <f t="shared" si="14"/>
        <v>18</v>
      </c>
      <c r="L35" s="2">
        <f t="shared" si="14"/>
        <v>5</v>
      </c>
      <c r="M35" s="2">
        <f t="shared" si="14"/>
        <v>124</v>
      </c>
      <c r="N35" s="11">
        <f t="shared" si="14"/>
        <v>227.5</v>
      </c>
    </row>
    <row r="36" spans="1:14" x14ac:dyDescent="0.25">
      <c r="A36" s="8" t="s">
        <v>29</v>
      </c>
      <c r="B36" s="8"/>
      <c r="D36" s="13">
        <f t="shared" ref="D36:N36" si="15">IF(D29&gt;0,D17/D29,0)</f>
        <v>0.13898305084745763</v>
      </c>
      <c r="E36" s="13">
        <f t="shared" si="15"/>
        <v>0.1728110599078341</v>
      </c>
      <c r="F36" s="13">
        <f t="shared" si="15"/>
        <v>0.21518987341772153</v>
      </c>
      <c r="G36" s="13">
        <f t="shared" si="15"/>
        <v>9.0322580645161285E-2</v>
      </c>
      <c r="H36" s="13">
        <f t="shared" si="15"/>
        <v>2.5316455696202531E-2</v>
      </c>
      <c r="I36" s="13">
        <f t="shared" si="15"/>
        <v>0.30769230769230771</v>
      </c>
      <c r="J36" s="13">
        <f t="shared" si="15"/>
        <v>0.40952380952380951</v>
      </c>
      <c r="K36" s="13">
        <f t="shared" si="15"/>
        <v>0.25531914893617019</v>
      </c>
      <c r="L36" s="13">
        <f t="shared" si="15"/>
        <v>0.12820512820512819</v>
      </c>
      <c r="M36" s="13">
        <f t="shared" si="15"/>
        <v>0.30769230769230771</v>
      </c>
      <c r="N36" s="13">
        <f t="shared" si="15"/>
        <v>0.20477047704770476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1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2</v>
      </c>
      <c r="K37" s="2">
        <f t="shared" si="16"/>
        <v>2</v>
      </c>
      <c r="L37" s="2">
        <f t="shared" si="16"/>
        <v>3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52.875</v>
      </c>
      <c r="E39" s="2">
        <f t="shared" si="17"/>
        <v>38.25</v>
      </c>
      <c r="F39" s="2">
        <f t="shared" si="17"/>
        <v>13.875</v>
      </c>
      <c r="G39" s="2">
        <f t="shared" si="17"/>
        <v>11.5</v>
      </c>
      <c r="H39" s="2">
        <f t="shared" si="17"/>
        <v>7.75</v>
      </c>
      <c r="I39" s="2">
        <f t="shared" si="17"/>
        <v>17.375</v>
      </c>
      <c r="J39" s="2">
        <f t="shared" si="17"/>
        <v>6.875</v>
      </c>
      <c r="K39" s="2">
        <f t="shared" si="17"/>
        <v>7.625</v>
      </c>
      <c r="L39" s="2">
        <f t="shared" si="17"/>
        <v>5.25</v>
      </c>
      <c r="M39" s="2">
        <f t="shared" si="17"/>
        <v>37.125</v>
      </c>
      <c r="N39" s="11">
        <f t="shared" si="17"/>
        <v>161.375</v>
      </c>
    </row>
    <row r="40" spans="1:14" x14ac:dyDescent="0.25">
      <c r="A40" s="8" t="s">
        <v>29</v>
      </c>
      <c r="B40" s="8"/>
      <c r="D40" s="13">
        <f>IF(D29&gt;0,D27/D29,0)</f>
        <v>0.7169491525423729</v>
      </c>
      <c r="E40" s="13">
        <f t="shared" ref="E40:N40" si="18">IF(E29&gt;0,E27/E29,0)</f>
        <v>0.70506912442396308</v>
      </c>
      <c r="F40" s="13">
        <f t="shared" si="18"/>
        <v>0.70253164556962022</v>
      </c>
      <c r="G40" s="13">
        <f t="shared" si="18"/>
        <v>0.59354838709677415</v>
      </c>
      <c r="H40" s="13">
        <f t="shared" si="18"/>
        <v>0.78481012658227844</v>
      </c>
      <c r="I40" s="13">
        <f t="shared" si="18"/>
        <v>0.3687002652519894</v>
      </c>
      <c r="J40" s="13">
        <f t="shared" si="18"/>
        <v>0.26190476190476192</v>
      </c>
      <c r="K40" s="13">
        <f t="shared" si="18"/>
        <v>0.43262411347517732</v>
      </c>
      <c r="L40" s="13">
        <f t="shared" si="18"/>
        <v>0.53846153846153844</v>
      </c>
      <c r="M40" s="13">
        <f t="shared" si="18"/>
        <v>0.36848635235732008</v>
      </c>
      <c r="N40" s="13">
        <f t="shared" si="18"/>
        <v>0.58100810081008103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2</v>
      </c>
      <c r="G41" s="2">
        <f t="shared" si="19"/>
        <v>2</v>
      </c>
      <c r="H41" s="2">
        <f t="shared" si="19"/>
        <v>1</v>
      </c>
      <c r="I41" s="2">
        <f t="shared" si="19"/>
        <v>3</v>
      </c>
      <c r="J41" s="2">
        <f t="shared" si="19"/>
        <v>3</v>
      </c>
      <c r="K41" s="2">
        <f t="shared" si="19"/>
        <v>3</v>
      </c>
      <c r="L41" s="2">
        <f t="shared" si="19"/>
        <v>2</v>
      </c>
      <c r="M41" s="2">
        <f t="shared" si="19"/>
        <v>3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45.384615384615387</v>
      </c>
      <c r="E43" s="11">
        <f t="shared" si="20"/>
        <v>33.384615384615387</v>
      </c>
      <c r="F43" s="11">
        <f t="shared" si="20"/>
        <v>12.153846153846153</v>
      </c>
      <c r="G43" s="11">
        <f t="shared" si="20"/>
        <v>11.923076923076923</v>
      </c>
      <c r="H43" s="11">
        <f t="shared" si="20"/>
        <v>6.0769230769230766</v>
      </c>
      <c r="I43" s="11">
        <f t="shared" si="20"/>
        <v>29</v>
      </c>
      <c r="J43" s="11">
        <f t="shared" si="20"/>
        <v>16.153846153846153</v>
      </c>
      <c r="K43" s="11">
        <f t="shared" si="20"/>
        <v>10.846153846153847</v>
      </c>
      <c r="L43" s="11">
        <f t="shared" si="20"/>
        <v>6</v>
      </c>
      <c r="M43" s="11">
        <f t="shared" si="20"/>
        <v>62</v>
      </c>
      <c r="N43" s="11">
        <f t="shared" si="20"/>
        <v>170.92307692307693</v>
      </c>
    </row>
    <row r="48" spans="1:14" x14ac:dyDescent="0.25">
      <c r="D48" s="2" t="s">
        <v>34</v>
      </c>
    </row>
    <row r="49" spans="4:14" x14ac:dyDescent="0.25">
      <c r="D49">
        <f>D31</f>
        <v>28.333333333333332</v>
      </c>
      <c r="E49">
        <f t="shared" ref="E49:N49" si="21">E31</f>
        <v>17.666666666666668</v>
      </c>
      <c r="F49">
        <f t="shared" si="21"/>
        <v>4.333333333333333</v>
      </c>
      <c r="G49">
        <f t="shared" si="21"/>
        <v>16.333333333333332</v>
      </c>
      <c r="H49">
        <f t="shared" si="21"/>
        <v>5</v>
      </c>
      <c r="I49">
        <f t="shared" si="21"/>
        <v>40.666666666666664</v>
      </c>
      <c r="J49">
        <f t="shared" si="21"/>
        <v>69</v>
      </c>
      <c r="K49">
        <f t="shared" si="21"/>
        <v>44</v>
      </c>
      <c r="L49">
        <f t="shared" si="21"/>
        <v>26</v>
      </c>
      <c r="M49">
        <f t="shared" si="21"/>
        <v>87</v>
      </c>
      <c r="N49" s="10">
        <f t="shared" si="21"/>
        <v>158.66666666666666</v>
      </c>
    </row>
    <row r="50" spans="4:14" x14ac:dyDescent="0.25">
      <c r="D50">
        <f>D35</f>
        <v>41</v>
      </c>
      <c r="E50">
        <f t="shared" ref="E50:N50" si="22">E35</f>
        <v>37.5</v>
      </c>
      <c r="F50">
        <f t="shared" si="22"/>
        <v>17</v>
      </c>
      <c r="G50">
        <f t="shared" si="22"/>
        <v>7</v>
      </c>
      <c r="H50">
        <f t="shared" si="22"/>
        <v>1</v>
      </c>
      <c r="I50">
        <f t="shared" si="22"/>
        <v>58</v>
      </c>
      <c r="J50">
        <f t="shared" si="22"/>
        <v>43</v>
      </c>
      <c r="K50">
        <f t="shared" si="22"/>
        <v>18</v>
      </c>
      <c r="L50">
        <f t="shared" si="22"/>
        <v>5</v>
      </c>
      <c r="M50">
        <f t="shared" si="22"/>
        <v>124</v>
      </c>
      <c r="N50" s="10">
        <f t="shared" si="22"/>
        <v>227.5</v>
      </c>
    </row>
    <row r="51" spans="4:14" x14ac:dyDescent="0.25">
      <c r="D51">
        <f>D39</f>
        <v>52.875</v>
      </c>
      <c r="E51">
        <f t="shared" ref="E51:N51" si="23">E39</f>
        <v>38.25</v>
      </c>
      <c r="F51">
        <f t="shared" si="23"/>
        <v>13.875</v>
      </c>
      <c r="G51">
        <f t="shared" si="23"/>
        <v>11.5</v>
      </c>
      <c r="H51">
        <f t="shared" si="23"/>
        <v>7.75</v>
      </c>
      <c r="I51">
        <f t="shared" si="23"/>
        <v>17.375</v>
      </c>
      <c r="J51">
        <f t="shared" si="23"/>
        <v>6.875</v>
      </c>
      <c r="K51">
        <f t="shared" si="23"/>
        <v>7.625</v>
      </c>
      <c r="L51">
        <f t="shared" si="23"/>
        <v>5.25</v>
      </c>
      <c r="M51">
        <f t="shared" si="23"/>
        <v>37.125</v>
      </c>
      <c r="N51" s="10">
        <f t="shared" si="23"/>
        <v>161.375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" workbookViewId="0">
      <selection activeCell="P13" sqref="P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JUNE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46</v>
      </c>
      <c r="E7">
        <v>3</v>
      </c>
      <c r="F7">
        <v>1</v>
      </c>
      <c r="G7">
        <v>3</v>
      </c>
      <c r="H7">
        <v>0</v>
      </c>
      <c r="I7">
        <v>0</v>
      </c>
      <c r="J7">
        <v>1</v>
      </c>
      <c r="K7">
        <v>1</v>
      </c>
      <c r="L7">
        <v>0</v>
      </c>
      <c r="M7" s="2">
        <f>SUM(I7:L7)</f>
        <v>2</v>
      </c>
      <c r="N7" s="2">
        <f>SUM(D7:L7)</f>
        <v>55</v>
      </c>
    </row>
    <row r="8" spans="1:14" x14ac:dyDescent="0.25">
      <c r="A8" s="5" t="s">
        <v>16</v>
      </c>
      <c r="B8" s="5"/>
      <c r="D8" s="9">
        <f>D7</f>
        <v>46</v>
      </c>
      <c r="E8" s="9">
        <f t="shared" ref="E8:N8" si="0">E7</f>
        <v>3</v>
      </c>
      <c r="F8" s="9">
        <f t="shared" si="0"/>
        <v>1</v>
      </c>
      <c r="G8" s="9">
        <f t="shared" si="0"/>
        <v>3</v>
      </c>
      <c r="H8" s="9">
        <f t="shared" si="0"/>
        <v>0</v>
      </c>
      <c r="I8" s="9">
        <f t="shared" si="0"/>
        <v>0</v>
      </c>
      <c r="J8" s="9">
        <f t="shared" si="0"/>
        <v>1</v>
      </c>
      <c r="K8" s="9">
        <f t="shared" si="0"/>
        <v>1</v>
      </c>
      <c r="L8" s="9">
        <f t="shared" si="0"/>
        <v>0</v>
      </c>
      <c r="M8" s="9">
        <f t="shared" si="0"/>
        <v>2</v>
      </c>
      <c r="N8" s="9">
        <f t="shared" si="0"/>
        <v>55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92</v>
      </c>
      <c r="E10">
        <v>45</v>
      </c>
      <c r="F10">
        <v>16</v>
      </c>
      <c r="G10">
        <v>24</v>
      </c>
      <c r="H10">
        <v>19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196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7</v>
      </c>
      <c r="K12">
        <v>5</v>
      </c>
      <c r="L12">
        <v>24</v>
      </c>
      <c r="M12" s="2">
        <f t="shared" si="1"/>
        <v>36</v>
      </c>
      <c r="N12" s="2">
        <f t="shared" si="2"/>
        <v>36</v>
      </c>
    </row>
    <row r="13" spans="1:14" x14ac:dyDescent="0.25">
      <c r="A13" s="5" t="s">
        <v>19</v>
      </c>
      <c r="B13" s="6"/>
      <c r="D13" s="9">
        <f>SUM(D10:D12)</f>
        <v>92</v>
      </c>
      <c r="E13" s="9">
        <f t="shared" ref="E13:N13" si="3">SUM(E10:E12)</f>
        <v>45</v>
      </c>
      <c r="F13" s="9">
        <f t="shared" si="3"/>
        <v>16</v>
      </c>
      <c r="G13" s="9">
        <f t="shared" si="3"/>
        <v>24</v>
      </c>
      <c r="H13" s="9">
        <f t="shared" si="3"/>
        <v>19</v>
      </c>
      <c r="I13" s="9">
        <f t="shared" si="3"/>
        <v>0</v>
      </c>
      <c r="J13" s="9">
        <f t="shared" si="3"/>
        <v>7</v>
      </c>
      <c r="K13" s="9">
        <f t="shared" si="3"/>
        <v>5</v>
      </c>
      <c r="L13" s="9">
        <f t="shared" si="3"/>
        <v>24</v>
      </c>
      <c r="M13" s="9">
        <f t="shared" si="3"/>
        <v>36</v>
      </c>
      <c r="N13" s="9">
        <f t="shared" si="3"/>
        <v>232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69</v>
      </c>
      <c r="E15">
        <v>43</v>
      </c>
      <c r="F15">
        <v>32</v>
      </c>
      <c r="G15">
        <v>4</v>
      </c>
      <c r="H15">
        <v>13</v>
      </c>
      <c r="I15">
        <v>0</v>
      </c>
      <c r="J15">
        <v>0</v>
      </c>
      <c r="K15">
        <v>0</v>
      </c>
      <c r="L15">
        <v>0</v>
      </c>
      <c r="M15" s="2">
        <f t="shared" ref="M15:M16" si="4">SUM(I15:L15)</f>
        <v>0</v>
      </c>
      <c r="N15" s="2">
        <f t="shared" ref="N15:N16" si="5">SUM(D15:L15)</f>
        <v>161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206</v>
      </c>
      <c r="J16">
        <v>108</v>
      </c>
      <c r="K16">
        <v>88</v>
      </c>
      <c r="L16">
        <v>14</v>
      </c>
      <c r="M16" s="2">
        <f t="shared" si="4"/>
        <v>416</v>
      </c>
      <c r="N16" s="2">
        <f t="shared" si="5"/>
        <v>416</v>
      </c>
    </row>
    <row r="17" spans="1:14" ht="14.45" x14ac:dyDescent="0.3">
      <c r="A17" s="5" t="s">
        <v>21</v>
      </c>
      <c r="B17" s="6"/>
      <c r="D17" s="9">
        <f>SUM(D15:D16)</f>
        <v>69</v>
      </c>
      <c r="E17" s="9">
        <f>SUM(E15:E16)</f>
        <v>43</v>
      </c>
      <c r="F17" s="9">
        <f t="shared" ref="F17:N17" si="6">SUM(F15:F16)</f>
        <v>32</v>
      </c>
      <c r="G17" s="9">
        <f t="shared" si="6"/>
        <v>4</v>
      </c>
      <c r="H17" s="9">
        <f t="shared" si="6"/>
        <v>13</v>
      </c>
      <c r="I17" s="9">
        <f t="shared" si="6"/>
        <v>206</v>
      </c>
      <c r="J17" s="9">
        <f t="shared" si="6"/>
        <v>108</v>
      </c>
      <c r="K17" s="9">
        <f t="shared" si="6"/>
        <v>88</v>
      </c>
      <c r="L17" s="9">
        <f t="shared" si="6"/>
        <v>14</v>
      </c>
      <c r="M17" s="9">
        <f t="shared" si="6"/>
        <v>416</v>
      </c>
      <c r="N17" s="9">
        <f t="shared" si="6"/>
        <v>577</v>
      </c>
    </row>
    <row r="18" spans="1:14" ht="14.45" x14ac:dyDescent="0.3">
      <c r="A18" s="5"/>
      <c r="B18" s="6"/>
    </row>
    <row r="19" spans="1:14" ht="14.45" x14ac:dyDescent="0.3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161</v>
      </c>
      <c r="J19">
        <v>108</v>
      </c>
      <c r="K19">
        <v>98</v>
      </c>
      <c r="L19">
        <v>32</v>
      </c>
      <c r="M19" s="2">
        <v>399</v>
      </c>
      <c r="N19" s="2">
        <f t="shared" ref="N19:N26" si="7">SUM(D19:L19)</f>
        <v>399</v>
      </c>
    </row>
    <row r="20" spans="1:14" x14ac:dyDescent="0.25">
      <c r="A20" s="7" t="s">
        <v>22</v>
      </c>
      <c r="B20" s="14">
        <v>11</v>
      </c>
      <c r="D20">
        <v>101</v>
      </c>
      <c r="E20">
        <v>96</v>
      </c>
      <c r="F20">
        <v>33</v>
      </c>
      <c r="G20">
        <v>21</v>
      </c>
      <c r="H20">
        <v>8</v>
      </c>
      <c r="I20">
        <v>0</v>
      </c>
      <c r="J20">
        <v>0</v>
      </c>
      <c r="K20">
        <v>0</v>
      </c>
      <c r="L20">
        <v>0</v>
      </c>
      <c r="M20" s="2">
        <f t="shared" ref="M20:M26" si="8">SUM(I20:L20)</f>
        <v>0</v>
      </c>
      <c r="N20" s="2">
        <f t="shared" si="7"/>
        <v>259</v>
      </c>
    </row>
    <row r="21" spans="1:14" x14ac:dyDescent="0.25">
      <c r="A21" s="7" t="s">
        <v>23</v>
      </c>
      <c r="B21" s="14">
        <v>3</v>
      </c>
      <c r="D21">
        <v>68</v>
      </c>
      <c r="E21">
        <v>29</v>
      </c>
      <c r="F21">
        <v>10</v>
      </c>
      <c r="G21">
        <v>3</v>
      </c>
      <c r="H21">
        <v>8</v>
      </c>
      <c r="I21">
        <v>0</v>
      </c>
      <c r="J21">
        <v>0</v>
      </c>
      <c r="K21">
        <v>0</v>
      </c>
      <c r="L21">
        <v>0</v>
      </c>
      <c r="M21" s="2">
        <f t="shared" si="8"/>
        <v>0</v>
      </c>
      <c r="N21" s="2">
        <f t="shared" si="7"/>
        <v>118</v>
      </c>
    </row>
    <row r="22" spans="1:14" x14ac:dyDescent="0.25">
      <c r="A22" s="4" t="s">
        <v>38</v>
      </c>
      <c r="B22" s="14">
        <v>5</v>
      </c>
      <c r="D22">
        <v>55</v>
      </c>
      <c r="E22">
        <v>49</v>
      </c>
      <c r="F22">
        <v>32</v>
      </c>
      <c r="G22">
        <v>15</v>
      </c>
      <c r="H22">
        <v>21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7"/>
        <v>172</v>
      </c>
    </row>
    <row r="23" spans="1:14" x14ac:dyDescent="0.25">
      <c r="A23" s="18" t="s">
        <v>36</v>
      </c>
      <c r="B23" s="14">
        <v>6</v>
      </c>
      <c r="D23">
        <v>56</v>
      </c>
      <c r="E23">
        <v>39</v>
      </c>
      <c r="F23">
        <v>33</v>
      </c>
      <c r="G23">
        <v>13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7"/>
        <v>157</v>
      </c>
    </row>
    <row r="24" spans="1:14" x14ac:dyDescent="0.25">
      <c r="A24" s="18" t="s">
        <v>17</v>
      </c>
      <c r="B24" s="14">
        <v>8</v>
      </c>
      <c r="D24">
        <v>99</v>
      </c>
      <c r="E24">
        <v>83</v>
      </c>
      <c r="F24">
        <v>40</v>
      </c>
      <c r="G24">
        <v>22</v>
      </c>
      <c r="H24">
        <v>14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7"/>
        <v>258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7"/>
        <v>0</v>
      </c>
    </row>
    <row r="26" spans="1:14" x14ac:dyDescent="0.25">
      <c r="A26" s="18" t="s">
        <v>39</v>
      </c>
      <c r="B26" s="14">
        <v>9</v>
      </c>
      <c r="D26">
        <v>16</v>
      </c>
      <c r="E26">
        <v>15</v>
      </c>
      <c r="F26">
        <v>14</v>
      </c>
      <c r="G26">
        <v>5</v>
      </c>
      <c r="H26">
        <v>16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7"/>
        <v>66</v>
      </c>
    </row>
    <row r="27" spans="1:14" x14ac:dyDescent="0.25">
      <c r="A27" s="5" t="s">
        <v>26</v>
      </c>
      <c r="B27" s="5"/>
      <c r="D27" s="9">
        <f t="shared" ref="D27:N27" si="9">SUM(D19:D26)</f>
        <v>395</v>
      </c>
      <c r="E27" s="9">
        <f t="shared" si="9"/>
        <v>311</v>
      </c>
      <c r="F27" s="9">
        <f t="shared" si="9"/>
        <v>162</v>
      </c>
      <c r="G27" s="9">
        <f t="shared" si="9"/>
        <v>79</v>
      </c>
      <c r="H27" s="9">
        <f t="shared" si="9"/>
        <v>83</v>
      </c>
      <c r="I27" s="9">
        <f t="shared" si="9"/>
        <v>161</v>
      </c>
      <c r="J27" s="9">
        <f t="shared" si="9"/>
        <v>108</v>
      </c>
      <c r="K27" s="9">
        <f t="shared" si="9"/>
        <v>98</v>
      </c>
      <c r="L27" s="9">
        <f t="shared" si="9"/>
        <v>32</v>
      </c>
      <c r="M27" s="9">
        <f t="shared" si="9"/>
        <v>399</v>
      </c>
      <c r="N27" s="9">
        <f t="shared" si="9"/>
        <v>1429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556</v>
      </c>
      <c r="E29" s="9">
        <f t="shared" si="10"/>
        <v>399</v>
      </c>
      <c r="F29" s="9">
        <f t="shared" si="10"/>
        <v>210</v>
      </c>
      <c r="G29" s="9">
        <f t="shared" si="10"/>
        <v>107</v>
      </c>
      <c r="H29" s="9">
        <f t="shared" si="10"/>
        <v>115</v>
      </c>
      <c r="I29" s="9">
        <f t="shared" si="10"/>
        <v>367</v>
      </c>
      <c r="J29" s="9">
        <f t="shared" si="10"/>
        <v>223</v>
      </c>
      <c r="K29" s="9">
        <f t="shared" si="10"/>
        <v>191</v>
      </c>
      <c r="L29" s="9">
        <f t="shared" si="10"/>
        <v>70</v>
      </c>
      <c r="M29" s="9">
        <f t="shared" si="10"/>
        <v>851</v>
      </c>
      <c r="N29" s="19">
        <f>SUM(D29:L29)</f>
        <v>2238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30.666666666666668</v>
      </c>
      <c r="E31" s="2">
        <f t="shared" si="11"/>
        <v>15</v>
      </c>
      <c r="F31" s="2">
        <f t="shared" si="11"/>
        <v>5.333333333333333</v>
      </c>
      <c r="G31" s="2">
        <f t="shared" si="11"/>
        <v>8</v>
      </c>
      <c r="H31" s="2">
        <f t="shared" si="11"/>
        <v>6.333333333333333</v>
      </c>
      <c r="I31" s="2">
        <f t="shared" si="11"/>
        <v>0</v>
      </c>
      <c r="J31" s="2">
        <f t="shared" si="11"/>
        <v>2.3333333333333335</v>
      </c>
      <c r="K31" s="2">
        <f t="shared" si="11"/>
        <v>1.6666666666666667</v>
      </c>
      <c r="L31" s="2">
        <f t="shared" si="11"/>
        <v>8</v>
      </c>
      <c r="M31" s="2">
        <f t="shared" si="11"/>
        <v>12</v>
      </c>
      <c r="N31" s="11">
        <f t="shared" si="11"/>
        <v>77.333333333333329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0.16546762589928057</v>
      </c>
      <c r="E32" s="13">
        <f t="shared" si="12"/>
        <v>0.11278195488721804</v>
      </c>
      <c r="F32" s="13">
        <f t="shared" si="12"/>
        <v>7.6190476190476197E-2</v>
      </c>
      <c r="G32" s="13">
        <f t="shared" si="12"/>
        <v>0.22429906542056074</v>
      </c>
      <c r="H32" s="13">
        <f t="shared" si="12"/>
        <v>0.16521739130434782</v>
      </c>
      <c r="I32" s="13">
        <f t="shared" si="12"/>
        <v>0</v>
      </c>
      <c r="J32" s="13">
        <f t="shared" si="12"/>
        <v>3.1390134529147982E-2</v>
      </c>
      <c r="K32" s="13">
        <f t="shared" si="12"/>
        <v>2.6178010471204188E-2</v>
      </c>
      <c r="L32" s="13">
        <f t="shared" si="12"/>
        <v>0.34285714285714286</v>
      </c>
      <c r="M32" s="13">
        <f t="shared" si="12"/>
        <v>4.230317273795535E-2</v>
      </c>
      <c r="N32" s="13">
        <f t="shared" si="12"/>
        <v>0.10366398570151922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2</v>
      </c>
      <c r="H33" s="2">
        <f t="shared" si="13"/>
        <v>3</v>
      </c>
      <c r="I33" s="2">
        <f t="shared" si="13"/>
        <v>3</v>
      </c>
      <c r="J33" s="2">
        <f t="shared" si="13"/>
        <v>3</v>
      </c>
      <c r="K33" s="2">
        <f t="shared" si="13"/>
        <v>3</v>
      </c>
      <c r="L33" s="2">
        <f t="shared" si="13"/>
        <v>1</v>
      </c>
      <c r="M33" s="2">
        <f t="shared" si="13"/>
        <v>3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34.5</v>
      </c>
      <c r="E35" s="2">
        <f t="shared" si="14"/>
        <v>21.5</v>
      </c>
      <c r="F35" s="2">
        <f t="shared" si="14"/>
        <v>16</v>
      </c>
      <c r="G35" s="2">
        <f t="shared" si="14"/>
        <v>2</v>
      </c>
      <c r="H35" s="2">
        <f t="shared" si="14"/>
        <v>6.5</v>
      </c>
      <c r="I35" s="2">
        <f t="shared" si="14"/>
        <v>103</v>
      </c>
      <c r="J35" s="2">
        <f t="shared" si="14"/>
        <v>54</v>
      </c>
      <c r="K35" s="2">
        <f t="shared" si="14"/>
        <v>44</v>
      </c>
      <c r="L35" s="2">
        <f t="shared" si="14"/>
        <v>7</v>
      </c>
      <c r="M35" s="2">
        <f t="shared" si="14"/>
        <v>208</v>
      </c>
      <c r="N35" s="11">
        <f t="shared" si="14"/>
        <v>288.5</v>
      </c>
    </row>
    <row r="36" spans="1:14" x14ac:dyDescent="0.25">
      <c r="A36" s="8" t="s">
        <v>29</v>
      </c>
      <c r="B36" s="8"/>
      <c r="D36" s="13">
        <f t="shared" ref="D36:N36" si="15">IF(D29&gt;0,D17/D29,0)</f>
        <v>0.12410071942446044</v>
      </c>
      <c r="E36" s="13">
        <f t="shared" si="15"/>
        <v>0.10776942355889724</v>
      </c>
      <c r="F36" s="13">
        <f t="shared" si="15"/>
        <v>0.15238095238095239</v>
      </c>
      <c r="G36" s="13">
        <f t="shared" si="15"/>
        <v>3.7383177570093455E-2</v>
      </c>
      <c r="H36" s="13">
        <f t="shared" si="15"/>
        <v>0.11304347826086956</v>
      </c>
      <c r="I36" s="13">
        <f t="shared" si="15"/>
        <v>0.56130790190735691</v>
      </c>
      <c r="J36" s="13">
        <f t="shared" si="15"/>
        <v>0.48430493273542602</v>
      </c>
      <c r="K36" s="13">
        <f t="shared" si="15"/>
        <v>0.4607329842931937</v>
      </c>
      <c r="L36" s="13">
        <f t="shared" si="15"/>
        <v>0.2</v>
      </c>
      <c r="M36" s="13">
        <f t="shared" si="15"/>
        <v>0.48883666274970622</v>
      </c>
      <c r="N36" s="13">
        <f t="shared" si="15"/>
        <v>0.25781948168007152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2</v>
      </c>
      <c r="G37" s="2">
        <f t="shared" si="16"/>
        <v>3</v>
      </c>
      <c r="H37" s="2">
        <f t="shared" si="16"/>
        <v>2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2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49.375</v>
      </c>
      <c r="E39" s="2">
        <f t="shared" si="17"/>
        <v>38.875</v>
      </c>
      <c r="F39" s="2">
        <f t="shared" si="17"/>
        <v>20.25</v>
      </c>
      <c r="G39" s="2">
        <f t="shared" si="17"/>
        <v>9.875</v>
      </c>
      <c r="H39" s="2">
        <f t="shared" si="17"/>
        <v>10.375</v>
      </c>
      <c r="I39" s="2">
        <f t="shared" si="17"/>
        <v>20.125</v>
      </c>
      <c r="J39" s="2">
        <f t="shared" si="17"/>
        <v>13.5</v>
      </c>
      <c r="K39" s="2">
        <f t="shared" si="17"/>
        <v>12.25</v>
      </c>
      <c r="L39" s="2">
        <f t="shared" si="17"/>
        <v>4</v>
      </c>
      <c r="M39" s="2">
        <f t="shared" si="17"/>
        <v>49.875</v>
      </c>
      <c r="N39" s="11">
        <f t="shared" si="17"/>
        <v>178.625</v>
      </c>
    </row>
    <row r="40" spans="1:14" x14ac:dyDescent="0.25">
      <c r="A40" s="8" t="s">
        <v>29</v>
      </c>
      <c r="B40" s="8"/>
      <c r="D40" s="13">
        <f>IF(D29&gt;0,D27/D29,0)</f>
        <v>0.71043165467625902</v>
      </c>
      <c r="E40" s="13">
        <f t="shared" ref="E40:N40" si="18">IF(E29&gt;0,E27/E29,0)</f>
        <v>0.77944862155388472</v>
      </c>
      <c r="F40" s="13">
        <f t="shared" si="18"/>
        <v>0.77142857142857146</v>
      </c>
      <c r="G40" s="13">
        <f t="shared" si="18"/>
        <v>0.73831775700934577</v>
      </c>
      <c r="H40" s="13">
        <f t="shared" si="18"/>
        <v>0.72173913043478266</v>
      </c>
      <c r="I40" s="13">
        <f t="shared" si="18"/>
        <v>0.43869209809264303</v>
      </c>
      <c r="J40" s="13">
        <f t="shared" si="18"/>
        <v>0.48430493273542602</v>
      </c>
      <c r="K40" s="13">
        <f t="shared" si="18"/>
        <v>0.51308900523560208</v>
      </c>
      <c r="L40" s="13">
        <f t="shared" si="18"/>
        <v>0.45714285714285713</v>
      </c>
      <c r="M40" s="13">
        <f t="shared" si="18"/>
        <v>0.46886016451233842</v>
      </c>
      <c r="N40" s="13">
        <f t="shared" si="18"/>
        <v>0.63851653261840935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1</v>
      </c>
      <c r="I41" s="2">
        <f t="shared" si="19"/>
        <v>2</v>
      </c>
      <c r="J41" s="2">
        <f t="shared" si="19"/>
        <v>2</v>
      </c>
      <c r="K41" s="2">
        <f t="shared" si="19"/>
        <v>2</v>
      </c>
      <c r="L41" s="2">
        <f t="shared" si="19"/>
        <v>3</v>
      </c>
      <c r="M41" s="2">
        <f t="shared" si="19"/>
        <v>2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42.769230769230766</v>
      </c>
      <c r="E43" s="11">
        <f t="shared" si="20"/>
        <v>30.692307692307693</v>
      </c>
      <c r="F43" s="11">
        <f t="shared" si="20"/>
        <v>16.153846153846153</v>
      </c>
      <c r="G43" s="11">
        <f t="shared" si="20"/>
        <v>8.2307692307692299</v>
      </c>
      <c r="H43" s="11">
        <f t="shared" si="20"/>
        <v>8.8461538461538467</v>
      </c>
      <c r="I43" s="11">
        <f t="shared" si="20"/>
        <v>28.23076923076923</v>
      </c>
      <c r="J43" s="11">
        <f t="shared" si="20"/>
        <v>17.153846153846153</v>
      </c>
      <c r="K43" s="11">
        <f t="shared" si="20"/>
        <v>14.692307692307692</v>
      </c>
      <c r="L43" s="11">
        <f t="shared" si="20"/>
        <v>5.384615384615385</v>
      </c>
      <c r="M43" s="11">
        <f t="shared" si="20"/>
        <v>65.461538461538467</v>
      </c>
      <c r="N43" s="11">
        <f t="shared" si="20"/>
        <v>172.15384615384616</v>
      </c>
    </row>
    <row r="48" spans="1:14" x14ac:dyDescent="0.25">
      <c r="D48" s="2" t="s">
        <v>34</v>
      </c>
    </row>
    <row r="49" spans="4:14" x14ac:dyDescent="0.25">
      <c r="D49">
        <f>D31</f>
        <v>30.666666666666668</v>
      </c>
      <c r="E49">
        <f t="shared" ref="E49:N49" si="21">E31</f>
        <v>15</v>
      </c>
      <c r="F49">
        <f t="shared" si="21"/>
        <v>5.333333333333333</v>
      </c>
      <c r="G49">
        <f t="shared" si="21"/>
        <v>8</v>
      </c>
      <c r="H49">
        <f t="shared" si="21"/>
        <v>6.333333333333333</v>
      </c>
      <c r="I49">
        <f t="shared" si="21"/>
        <v>0</v>
      </c>
      <c r="J49">
        <f t="shared" si="21"/>
        <v>2.3333333333333335</v>
      </c>
      <c r="K49">
        <f t="shared" si="21"/>
        <v>1.6666666666666667</v>
      </c>
      <c r="L49">
        <f t="shared" si="21"/>
        <v>8</v>
      </c>
      <c r="M49">
        <f t="shared" si="21"/>
        <v>12</v>
      </c>
      <c r="N49" s="10">
        <f t="shared" si="21"/>
        <v>77.333333333333329</v>
      </c>
    </row>
    <row r="50" spans="4:14" x14ac:dyDescent="0.25">
      <c r="D50">
        <f>D35</f>
        <v>34.5</v>
      </c>
      <c r="E50">
        <f t="shared" ref="E50:N50" si="22">E35</f>
        <v>21.5</v>
      </c>
      <c r="F50">
        <f t="shared" si="22"/>
        <v>16</v>
      </c>
      <c r="G50">
        <f t="shared" si="22"/>
        <v>2</v>
      </c>
      <c r="H50">
        <f t="shared" si="22"/>
        <v>6.5</v>
      </c>
      <c r="I50">
        <f t="shared" si="22"/>
        <v>103</v>
      </c>
      <c r="J50">
        <f t="shared" si="22"/>
        <v>54</v>
      </c>
      <c r="K50">
        <f t="shared" si="22"/>
        <v>44</v>
      </c>
      <c r="L50">
        <f t="shared" si="22"/>
        <v>7</v>
      </c>
      <c r="M50">
        <f t="shared" si="22"/>
        <v>208</v>
      </c>
      <c r="N50" s="10">
        <f t="shared" si="22"/>
        <v>288.5</v>
      </c>
    </row>
    <row r="51" spans="4:14" x14ac:dyDescent="0.25">
      <c r="D51">
        <f>D39</f>
        <v>49.375</v>
      </c>
      <c r="E51">
        <f t="shared" ref="E51:N51" si="23">E39</f>
        <v>38.875</v>
      </c>
      <c r="F51">
        <f t="shared" si="23"/>
        <v>20.25</v>
      </c>
      <c r="G51">
        <f t="shared" si="23"/>
        <v>9.875</v>
      </c>
      <c r="H51">
        <f t="shared" si="23"/>
        <v>10.375</v>
      </c>
      <c r="I51">
        <f t="shared" si="23"/>
        <v>20.125</v>
      </c>
      <c r="J51">
        <f t="shared" si="23"/>
        <v>13.5</v>
      </c>
      <c r="K51">
        <f t="shared" si="23"/>
        <v>12.25</v>
      </c>
      <c r="L51">
        <f t="shared" si="23"/>
        <v>4</v>
      </c>
      <c r="M51">
        <f t="shared" si="23"/>
        <v>49.875</v>
      </c>
      <c r="N51" s="10">
        <f t="shared" si="23"/>
        <v>178.625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" workbookViewId="0">
      <selection activeCell="L25" sqref="L2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JULY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3</v>
      </c>
      <c r="F7">
        <v>0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31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3</v>
      </c>
      <c r="F8" s="9">
        <f t="shared" si="0"/>
        <v>0</v>
      </c>
      <c r="G8" s="9">
        <f t="shared" si="0"/>
        <v>2</v>
      </c>
      <c r="H8" s="9">
        <f t="shared" si="0"/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31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72</v>
      </c>
      <c r="E10">
        <v>65</v>
      </c>
      <c r="F10">
        <v>29</v>
      </c>
      <c r="G10">
        <v>14</v>
      </c>
      <c r="H10">
        <v>10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190</v>
      </c>
    </row>
    <row r="11" spans="1:14" x14ac:dyDescent="0.25">
      <c r="A11" s="4" t="s">
        <v>18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34</v>
      </c>
      <c r="M11" s="2">
        <f t="shared" si="1"/>
        <v>34</v>
      </c>
      <c r="N11" s="2">
        <f t="shared" si="2"/>
        <v>34</v>
      </c>
    </row>
    <row r="12" spans="1:14" x14ac:dyDescent="0.25">
      <c r="A12" s="5" t="s">
        <v>19</v>
      </c>
      <c r="B12" s="6"/>
      <c r="D12" s="9">
        <f t="shared" ref="D12:N12" si="3">SUM(D10:D11)</f>
        <v>72</v>
      </c>
      <c r="E12" s="9">
        <f t="shared" si="3"/>
        <v>65</v>
      </c>
      <c r="F12" s="9">
        <f t="shared" si="3"/>
        <v>29</v>
      </c>
      <c r="G12" s="9">
        <f t="shared" si="3"/>
        <v>14</v>
      </c>
      <c r="H12" s="9">
        <f t="shared" si="3"/>
        <v>10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34</v>
      </c>
      <c r="M12" s="9">
        <f t="shared" si="3"/>
        <v>34</v>
      </c>
      <c r="N12" s="9">
        <f t="shared" si="3"/>
        <v>224</v>
      </c>
    </row>
    <row r="13" spans="1:14" x14ac:dyDescent="0.25">
      <c r="A13" s="3"/>
      <c r="B13" s="15"/>
    </row>
    <row r="14" spans="1:14" x14ac:dyDescent="0.25">
      <c r="A14" s="4" t="s">
        <v>24</v>
      </c>
      <c r="B14" s="14">
        <v>1</v>
      </c>
      <c r="D14">
        <v>75</v>
      </c>
      <c r="E14">
        <v>55</v>
      </c>
      <c r="F14">
        <v>15</v>
      </c>
      <c r="G14">
        <v>6</v>
      </c>
      <c r="H14">
        <v>2</v>
      </c>
      <c r="I14">
        <v>0</v>
      </c>
      <c r="J14">
        <v>0</v>
      </c>
      <c r="K14">
        <v>0</v>
      </c>
      <c r="M14" s="2">
        <f t="shared" ref="M14:M15" si="4">SUM(I14:L14)</f>
        <v>0</v>
      </c>
      <c r="N14" s="2">
        <f t="shared" ref="N14:N15" si="5">SUM(D14:L14)</f>
        <v>153</v>
      </c>
    </row>
    <row r="15" spans="1:14" x14ac:dyDescent="0.25">
      <c r="A15" s="4" t="s">
        <v>20</v>
      </c>
      <c r="B15" s="14">
        <v>7</v>
      </c>
      <c r="D15">
        <v>0</v>
      </c>
      <c r="E15">
        <v>0</v>
      </c>
      <c r="F15">
        <v>0</v>
      </c>
      <c r="G15">
        <v>0</v>
      </c>
      <c r="H15">
        <v>0</v>
      </c>
      <c r="I15">
        <v>198</v>
      </c>
      <c r="J15">
        <v>128</v>
      </c>
      <c r="K15">
        <v>63</v>
      </c>
      <c r="L15">
        <v>21</v>
      </c>
      <c r="M15" s="2">
        <f t="shared" si="4"/>
        <v>410</v>
      </c>
      <c r="N15" s="2">
        <f t="shared" si="5"/>
        <v>410</v>
      </c>
    </row>
    <row r="16" spans="1:14" x14ac:dyDescent="0.25">
      <c r="A16" s="5" t="s">
        <v>21</v>
      </c>
      <c r="B16" s="6"/>
      <c r="D16" s="9">
        <f>SUM(D14:D15)</f>
        <v>75</v>
      </c>
      <c r="E16" s="9">
        <f>SUM(E14:E15)</f>
        <v>55</v>
      </c>
      <c r="F16" s="9">
        <f t="shared" ref="F16:N16" si="6">SUM(F14:F15)</f>
        <v>15</v>
      </c>
      <c r="G16" s="9">
        <f t="shared" si="6"/>
        <v>6</v>
      </c>
      <c r="H16" s="9">
        <f t="shared" si="6"/>
        <v>2</v>
      </c>
      <c r="I16" s="9">
        <f t="shared" si="6"/>
        <v>198</v>
      </c>
      <c r="J16" s="9">
        <f t="shared" si="6"/>
        <v>128</v>
      </c>
      <c r="K16" s="9">
        <f t="shared" si="6"/>
        <v>63</v>
      </c>
      <c r="L16" s="9">
        <f t="shared" si="6"/>
        <v>21</v>
      </c>
      <c r="M16" s="9">
        <f t="shared" si="6"/>
        <v>410</v>
      </c>
      <c r="N16" s="9">
        <f t="shared" si="6"/>
        <v>563</v>
      </c>
    </row>
    <row r="17" spans="1:14" x14ac:dyDescent="0.25">
      <c r="A17" s="5"/>
      <c r="B17" s="6"/>
    </row>
    <row r="18" spans="1:14" x14ac:dyDescent="0.25">
      <c r="A18" s="7" t="s">
        <v>25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0</v>
      </c>
      <c r="I18">
        <v>239</v>
      </c>
      <c r="J18">
        <v>119</v>
      </c>
      <c r="K18">
        <v>101</v>
      </c>
      <c r="L18">
        <v>29</v>
      </c>
      <c r="M18" s="2">
        <f t="shared" ref="M18:M24" si="7">SUM(I18:L18)</f>
        <v>488</v>
      </c>
      <c r="N18" s="2">
        <f t="shared" ref="N18:N24" si="8">SUM(D18:L18)</f>
        <v>488</v>
      </c>
    </row>
    <row r="19" spans="1:14" x14ac:dyDescent="0.25">
      <c r="A19" s="7" t="s">
        <v>22</v>
      </c>
      <c r="B19" s="14">
        <v>11</v>
      </c>
      <c r="D19">
        <v>57</v>
      </c>
      <c r="E19">
        <v>48</v>
      </c>
      <c r="F19">
        <v>9</v>
      </c>
      <c r="G19">
        <v>12</v>
      </c>
      <c r="H19">
        <v>12</v>
      </c>
      <c r="I19">
        <v>0</v>
      </c>
      <c r="J19">
        <v>0</v>
      </c>
      <c r="K19">
        <v>0</v>
      </c>
      <c r="L19">
        <v>0</v>
      </c>
      <c r="M19" s="2">
        <f t="shared" si="7"/>
        <v>0</v>
      </c>
      <c r="N19" s="2">
        <f t="shared" si="8"/>
        <v>138</v>
      </c>
    </row>
    <row r="20" spans="1:14" x14ac:dyDescent="0.25">
      <c r="A20" s="7" t="s">
        <v>23</v>
      </c>
      <c r="B20" s="14">
        <v>3</v>
      </c>
      <c r="D20">
        <v>51</v>
      </c>
      <c r="E20">
        <v>44</v>
      </c>
      <c r="F20">
        <v>21</v>
      </c>
      <c r="G20">
        <v>5</v>
      </c>
      <c r="H20">
        <v>2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123</v>
      </c>
    </row>
    <row r="21" spans="1:14" x14ac:dyDescent="0.25">
      <c r="A21" s="4" t="s">
        <v>38</v>
      </c>
      <c r="B21" s="14">
        <v>5</v>
      </c>
      <c r="D21">
        <v>65</v>
      </c>
      <c r="E21">
        <v>35</v>
      </c>
      <c r="F21">
        <v>24</v>
      </c>
      <c r="G21">
        <v>5</v>
      </c>
      <c r="H21">
        <v>12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141</v>
      </c>
    </row>
    <row r="22" spans="1:14" x14ac:dyDescent="0.25">
      <c r="A22" s="18" t="s">
        <v>36</v>
      </c>
      <c r="B22" s="14">
        <v>6</v>
      </c>
      <c r="D22">
        <v>62</v>
      </c>
      <c r="E22">
        <v>47</v>
      </c>
      <c r="F22">
        <v>38</v>
      </c>
      <c r="G22">
        <v>11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173</v>
      </c>
    </row>
    <row r="23" spans="1:14" x14ac:dyDescent="0.25">
      <c r="A23" s="18" t="s">
        <v>17</v>
      </c>
      <c r="B23" s="14">
        <v>8</v>
      </c>
      <c r="D23">
        <v>73</v>
      </c>
      <c r="E23">
        <v>45</v>
      </c>
      <c r="F23">
        <v>29</v>
      </c>
      <c r="G23">
        <v>15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168</v>
      </c>
    </row>
    <row r="24" spans="1:14" x14ac:dyDescent="0.25">
      <c r="A24" s="18" t="s">
        <v>39</v>
      </c>
      <c r="B24" s="14">
        <v>9</v>
      </c>
      <c r="D24">
        <v>153</v>
      </c>
      <c r="E24">
        <v>70</v>
      </c>
      <c r="F24">
        <v>56</v>
      </c>
      <c r="G24">
        <v>28</v>
      </c>
      <c r="H24">
        <v>19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326</v>
      </c>
    </row>
    <row r="25" spans="1:14" x14ac:dyDescent="0.25">
      <c r="A25" s="5" t="s">
        <v>26</v>
      </c>
      <c r="B25" s="5"/>
      <c r="D25" s="9">
        <f t="shared" ref="D25:N25" si="9">SUM(D18:D24)</f>
        <v>461</v>
      </c>
      <c r="E25" s="9">
        <f t="shared" si="9"/>
        <v>289</v>
      </c>
      <c r="F25" s="9">
        <f t="shared" si="9"/>
        <v>177</v>
      </c>
      <c r="G25" s="9">
        <f t="shared" si="9"/>
        <v>76</v>
      </c>
      <c r="H25" s="9">
        <f t="shared" si="9"/>
        <v>66</v>
      </c>
      <c r="I25" s="9">
        <f t="shared" si="9"/>
        <v>239</v>
      </c>
      <c r="J25" s="9">
        <f t="shared" si="9"/>
        <v>119</v>
      </c>
      <c r="K25" s="9">
        <f t="shared" si="9"/>
        <v>101</v>
      </c>
      <c r="L25" s="9">
        <f t="shared" si="9"/>
        <v>29</v>
      </c>
      <c r="M25" s="9">
        <f t="shared" si="9"/>
        <v>488</v>
      </c>
      <c r="N25" s="9">
        <f t="shared" si="9"/>
        <v>1557</v>
      </c>
    </row>
    <row r="26" spans="1:14" x14ac:dyDescent="0.25">
      <c r="A26" s="3"/>
      <c r="B26" s="3"/>
    </row>
    <row r="27" spans="1:14" x14ac:dyDescent="0.25">
      <c r="A27" s="5" t="s">
        <v>27</v>
      </c>
      <c r="B27" s="5"/>
      <c r="D27" s="9">
        <f t="shared" ref="D27:M27" si="10">D12+D16+D25</f>
        <v>608</v>
      </c>
      <c r="E27" s="9">
        <f t="shared" si="10"/>
        <v>409</v>
      </c>
      <c r="F27" s="9">
        <f t="shared" si="10"/>
        <v>221</v>
      </c>
      <c r="G27" s="9">
        <f t="shared" si="10"/>
        <v>96</v>
      </c>
      <c r="H27" s="9">
        <f t="shared" si="10"/>
        <v>78</v>
      </c>
      <c r="I27" s="9">
        <f t="shared" si="10"/>
        <v>437</v>
      </c>
      <c r="J27" s="9">
        <f t="shared" si="10"/>
        <v>247</v>
      </c>
      <c r="K27" s="9">
        <f t="shared" si="10"/>
        <v>164</v>
      </c>
      <c r="L27" s="9">
        <f t="shared" si="10"/>
        <v>84</v>
      </c>
      <c r="M27" s="9">
        <f t="shared" si="10"/>
        <v>932</v>
      </c>
      <c r="N27" s="19">
        <f>SUM(D27:L27)</f>
        <v>2344</v>
      </c>
    </row>
    <row r="28" spans="1:14" x14ac:dyDescent="0.25">
      <c r="A28" s="3"/>
      <c r="B28" s="3"/>
    </row>
    <row r="29" spans="1:14" x14ac:dyDescent="0.25">
      <c r="A29" s="5" t="s">
        <v>28</v>
      </c>
      <c r="B29" s="5"/>
      <c r="D29" s="2">
        <f t="shared" ref="D29:N29" si="11">IF(D12&gt;0,AVERAGE(D10:D11),0)</f>
        <v>36</v>
      </c>
      <c r="E29" s="2">
        <f t="shared" si="11"/>
        <v>32.5</v>
      </c>
      <c r="F29" s="2">
        <f t="shared" si="11"/>
        <v>14.5</v>
      </c>
      <c r="G29" s="2">
        <f t="shared" si="11"/>
        <v>7</v>
      </c>
      <c r="H29" s="2">
        <f t="shared" si="11"/>
        <v>5</v>
      </c>
      <c r="I29" s="2">
        <f t="shared" si="11"/>
        <v>0</v>
      </c>
      <c r="J29" s="2">
        <f t="shared" si="11"/>
        <v>0</v>
      </c>
      <c r="K29" s="2">
        <f t="shared" si="11"/>
        <v>0</v>
      </c>
      <c r="L29" s="2">
        <f t="shared" si="11"/>
        <v>17</v>
      </c>
      <c r="M29" s="2">
        <f t="shared" si="11"/>
        <v>17</v>
      </c>
      <c r="N29" s="11">
        <f t="shared" si="11"/>
        <v>112</v>
      </c>
    </row>
    <row r="30" spans="1:14" x14ac:dyDescent="0.25">
      <c r="A30" s="8" t="s">
        <v>29</v>
      </c>
      <c r="B30" s="8"/>
      <c r="D30" s="13">
        <f t="shared" ref="D30:N30" si="12">IF(OR(D12&gt;0,D27&gt;0),D12/D27,0)</f>
        <v>0.11842105263157894</v>
      </c>
      <c r="E30" s="13">
        <f t="shared" si="12"/>
        <v>0.15892420537897312</v>
      </c>
      <c r="F30" s="13">
        <f t="shared" si="12"/>
        <v>0.13122171945701358</v>
      </c>
      <c r="G30" s="13">
        <f t="shared" si="12"/>
        <v>0.14583333333333334</v>
      </c>
      <c r="H30" s="13">
        <f t="shared" si="12"/>
        <v>0.12820512820512819</v>
      </c>
      <c r="I30" s="13">
        <f t="shared" si="12"/>
        <v>0</v>
      </c>
      <c r="J30" s="13">
        <f t="shared" si="12"/>
        <v>0</v>
      </c>
      <c r="K30" s="13">
        <f t="shared" si="12"/>
        <v>0</v>
      </c>
      <c r="L30" s="13">
        <f t="shared" si="12"/>
        <v>0.40476190476190477</v>
      </c>
      <c r="M30" s="13">
        <f t="shared" si="12"/>
        <v>3.6480686695278972E-2</v>
      </c>
      <c r="N30" s="13">
        <f t="shared" si="12"/>
        <v>9.556313993174062E-2</v>
      </c>
    </row>
    <row r="31" spans="1:14" x14ac:dyDescent="0.25">
      <c r="A31" s="5" t="s">
        <v>30</v>
      </c>
      <c r="B31" s="5"/>
      <c r="D31" s="2">
        <f>RANK(D29,D$47:D$49)</f>
        <v>3</v>
      </c>
      <c r="E31" s="2">
        <f t="shared" ref="E31:N31" si="13">RANK(E29,E$47:E$49)</f>
        <v>2</v>
      </c>
      <c r="F31" s="2">
        <f t="shared" si="13"/>
        <v>2</v>
      </c>
      <c r="G31" s="2">
        <f t="shared" si="13"/>
        <v>2</v>
      </c>
      <c r="H31" s="2">
        <f t="shared" si="13"/>
        <v>2</v>
      </c>
      <c r="I31" s="2">
        <f t="shared" si="13"/>
        <v>3</v>
      </c>
      <c r="J31" s="2">
        <f t="shared" si="13"/>
        <v>3</v>
      </c>
      <c r="K31" s="2">
        <f t="shared" si="13"/>
        <v>3</v>
      </c>
      <c r="L31" s="2">
        <f t="shared" si="13"/>
        <v>2</v>
      </c>
      <c r="M31" s="2">
        <f t="shared" si="13"/>
        <v>3</v>
      </c>
      <c r="N31" s="2">
        <f t="shared" si="13"/>
        <v>3</v>
      </c>
    </row>
    <row r="32" spans="1:14" x14ac:dyDescent="0.25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25">
      <c r="A33" s="5" t="s">
        <v>31</v>
      </c>
      <c r="B33" s="5"/>
      <c r="D33" s="2">
        <f t="shared" ref="D33:N33" si="14">IF(D16&gt;0,AVERAGE(D14:D15),0)</f>
        <v>37.5</v>
      </c>
      <c r="E33" s="2">
        <f t="shared" si="14"/>
        <v>27.5</v>
      </c>
      <c r="F33" s="2">
        <f t="shared" si="14"/>
        <v>7.5</v>
      </c>
      <c r="G33" s="2">
        <f t="shared" si="14"/>
        <v>3</v>
      </c>
      <c r="H33" s="2">
        <f t="shared" si="14"/>
        <v>1</v>
      </c>
      <c r="I33" s="2">
        <f t="shared" si="14"/>
        <v>99</v>
      </c>
      <c r="J33" s="2">
        <f t="shared" si="14"/>
        <v>64</v>
      </c>
      <c r="K33" s="2">
        <f t="shared" si="14"/>
        <v>31.5</v>
      </c>
      <c r="L33" s="2">
        <f t="shared" si="14"/>
        <v>21</v>
      </c>
      <c r="M33" s="2">
        <f t="shared" si="14"/>
        <v>205</v>
      </c>
      <c r="N33" s="11">
        <f t="shared" si="14"/>
        <v>281.5</v>
      </c>
    </row>
    <row r="34" spans="1:14" x14ac:dyDescent="0.25">
      <c r="A34" s="8" t="s">
        <v>29</v>
      </c>
      <c r="B34" s="8"/>
      <c r="D34" s="13">
        <f t="shared" ref="D34:N34" si="15">IF(D27&gt;0,D16/D27,0)</f>
        <v>0.12335526315789473</v>
      </c>
      <c r="E34" s="13">
        <f t="shared" si="15"/>
        <v>0.13447432762836187</v>
      </c>
      <c r="F34" s="13">
        <f t="shared" si="15"/>
        <v>6.7873303167420809E-2</v>
      </c>
      <c r="G34" s="13">
        <f t="shared" si="15"/>
        <v>6.25E-2</v>
      </c>
      <c r="H34" s="13">
        <f t="shared" si="15"/>
        <v>2.564102564102564E-2</v>
      </c>
      <c r="I34" s="13">
        <f t="shared" si="15"/>
        <v>0.45308924485125857</v>
      </c>
      <c r="J34" s="13">
        <f t="shared" si="15"/>
        <v>0.51821862348178138</v>
      </c>
      <c r="K34" s="13">
        <f t="shared" si="15"/>
        <v>0.38414634146341464</v>
      </c>
      <c r="L34" s="13">
        <f t="shared" si="15"/>
        <v>0.25</v>
      </c>
      <c r="M34" s="13">
        <f t="shared" si="15"/>
        <v>0.43991416309012876</v>
      </c>
      <c r="N34" s="13">
        <f t="shared" si="15"/>
        <v>0.2401877133105802</v>
      </c>
    </row>
    <row r="35" spans="1:14" x14ac:dyDescent="0.25">
      <c r="A35" s="5" t="s">
        <v>30</v>
      </c>
      <c r="B35" s="5"/>
      <c r="D35" s="2">
        <f>RANK(D33,D$47:D$49)</f>
        <v>2</v>
      </c>
      <c r="E35" s="2">
        <f t="shared" ref="E35:N35" si="16">RANK(E33,E$47:E$49)</f>
        <v>3</v>
      </c>
      <c r="F35" s="2">
        <f t="shared" si="16"/>
        <v>3</v>
      </c>
      <c r="G35" s="2">
        <f t="shared" si="16"/>
        <v>3</v>
      </c>
      <c r="H35" s="2">
        <f t="shared" si="16"/>
        <v>3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25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5" t="s">
        <v>32</v>
      </c>
      <c r="B37" s="5"/>
      <c r="D37" s="2">
        <f t="shared" ref="D37:N37" si="17">IF(D25&gt;0,AVERAGE(D18:D24),0)</f>
        <v>65.857142857142861</v>
      </c>
      <c r="E37" s="2">
        <f t="shared" si="17"/>
        <v>41.285714285714285</v>
      </c>
      <c r="F37" s="2">
        <f t="shared" si="17"/>
        <v>25.285714285714285</v>
      </c>
      <c r="G37" s="2">
        <f t="shared" si="17"/>
        <v>10.857142857142858</v>
      </c>
      <c r="H37" s="2">
        <f t="shared" si="17"/>
        <v>9.4285714285714288</v>
      </c>
      <c r="I37" s="2">
        <f t="shared" si="17"/>
        <v>34.142857142857146</v>
      </c>
      <c r="J37" s="2">
        <f t="shared" si="17"/>
        <v>17</v>
      </c>
      <c r="K37" s="2">
        <f t="shared" si="17"/>
        <v>14.428571428571429</v>
      </c>
      <c r="L37" s="2">
        <f t="shared" si="17"/>
        <v>4.1428571428571432</v>
      </c>
      <c r="M37" s="2">
        <f t="shared" si="17"/>
        <v>69.714285714285708</v>
      </c>
      <c r="N37" s="11">
        <f t="shared" si="17"/>
        <v>222.42857142857142</v>
      </c>
    </row>
    <row r="38" spans="1:14" x14ac:dyDescent="0.25">
      <c r="A38" s="8" t="s">
        <v>29</v>
      </c>
      <c r="B38" s="8"/>
      <c r="D38" s="13">
        <f>IF(D27&gt;0,D25/D27,0)</f>
        <v>0.75822368421052633</v>
      </c>
      <c r="E38" s="13">
        <f t="shared" ref="E38:N38" si="18">IF(E27&gt;0,E25/E27,0)</f>
        <v>0.70660146699266502</v>
      </c>
      <c r="F38" s="13">
        <f t="shared" si="18"/>
        <v>0.80090497737556565</v>
      </c>
      <c r="G38" s="13">
        <f t="shared" si="18"/>
        <v>0.79166666666666663</v>
      </c>
      <c r="H38" s="13">
        <f t="shared" si="18"/>
        <v>0.84615384615384615</v>
      </c>
      <c r="I38" s="13">
        <f t="shared" si="18"/>
        <v>0.54691075514874143</v>
      </c>
      <c r="J38" s="13">
        <f t="shared" si="18"/>
        <v>0.48178137651821862</v>
      </c>
      <c r="K38" s="13">
        <f t="shared" si="18"/>
        <v>0.61585365853658536</v>
      </c>
      <c r="L38" s="13">
        <f t="shared" si="18"/>
        <v>0.34523809523809523</v>
      </c>
      <c r="M38" s="13">
        <f t="shared" si="18"/>
        <v>0.52360515021459231</v>
      </c>
      <c r="N38" s="13">
        <f t="shared" si="18"/>
        <v>0.66424914675767921</v>
      </c>
    </row>
    <row r="39" spans="1:14" x14ac:dyDescent="0.25">
      <c r="A39" s="5" t="s">
        <v>30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2</v>
      </c>
      <c r="J39" s="2">
        <f t="shared" si="19"/>
        <v>2</v>
      </c>
      <c r="K39" s="2">
        <f t="shared" si="19"/>
        <v>2</v>
      </c>
      <c r="L39" s="2">
        <f t="shared" si="19"/>
        <v>3</v>
      </c>
      <c r="M39" s="2">
        <f t="shared" si="19"/>
        <v>2</v>
      </c>
      <c r="N39" s="2">
        <f t="shared" si="19"/>
        <v>2</v>
      </c>
    </row>
    <row r="40" spans="1:14" x14ac:dyDescent="0.25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5" t="s">
        <v>33</v>
      </c>
      <c r="B41" s="5"/>
      <c r="D41" s="11">
        <f t="shared" ref="D41:N41" si="20">D27/COUNTA($B$9:$B$24)</f>
        <v>55.272727272727273</v>
      </c>
      <c r="E41" s="11">
        <f t="shared" si="20"/>
        <v>37.18181818181818</v>
      </c>
      <c r="F41" s="11">
        <f t="shared" si="20"/>
        <v>20.09090909090909</v>
      </c>
      <c r="G41" s="11">
        <f t="shared" si="20"/>
        <v>8.7272727272727266</v>
      </c>
      <c r="H41" s="11">
        <f t="shared" si="20"/>
        <v>7.0909090909090908</v>
      </c>
      <c r="I41" s="11">
        <f t="shared" si="20"/>
        <v>39.727272727272727</v>
      </c>
      <c r="J41" s="11">
        <f t="shared" si="20"/>
        <v>22.454545454545453</v>
      </c>
      <c r="K41" s="11">
        <f t="shared" si="20"/>
        <v>14.909090909090908</v>
      </c>
      <c r="L41" s="11">
        <f t="shared" si="20"/>
        <v>7.6363636363636367</v>
      </c>
      <c r="M41" s="11">
        <f t="shared" si="20"/>
        <v>84.727272727272734</v>
      </c>
      <c r="N41" s="11">
        <f t="shared" si="20"/>
        <v>213.09090909090909</v>
      </c>
    </row>
    <row r="46" spans="1:14" x14ac:dyDescent="0.25">
      <c r="D46" s="2" t="s">
        <v>34</v>
      </c>
    </row>
    <row r="47" spans="1:14" x14ac:dyDescent="0.25">
      <c r="D47">
        <f>D29</f>
        <v>36</v>
      </c>
      <c r="E47">
        <f t="shared" ref="E47:N47" si="21">E29</f>
        <v>32.5</v>
      </c>
      <c r="F47">
        <f t="shared" si="21"/>
        <v>14.5</v>
      </c>
      <c r="G47">
        <f t="shared" si="21"/>
        <v>7</v>
      </c>
      <c r="H47">
        <f t="shared" si="21"/>
        <v>5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17</v>
      </c>
      <c r="M47">
        <f t="shared" si="21"/>
        <v>17</v>
      </c>
      <c r="N47" s="10">
        <f t="shared" si="21"/>
        <v>112</v>
      </c>
    </row>
    <row r="48" spans="1:14" x14ac:dyDescent="0.25">
      <c r="D48">
        <f>D33</f>
        <v>37.5</v>
      </c>
      <c r="E48">
        <f t="shared" ref="E48:N48" si="22">E33</f>
        <v>27.5</v>
      </c>
      <c r="F48">
        <f t="shared" si="22"/>
        <v>7.5</v>
      </c>
      <c r="G48">
        <f t="shared" si="22"/>
        <v>3</v>
      </c>
      <c r="H48">
        <f t="shared" si="22"/>
        <v>1</v>
      </c>
      <c r="I48">
        <f t="shared" si="22"/>
        <v>99</v>
      </c>
      <c r="J48">
        <f t="shared" si="22"/>
        <v>64</v>
      </c>
      <c r="K48">
        <f t="shared" si="22"/>
        <v>31.5</v>
      </c>
      <c r="L48">
        <f t="shared" si="22"/>
        <v>21</v>
      </c>
      <c r="M48">
        <f t="shared" si="22"/>
        <v>205</v>
      </c>
      <c r="N48" s="10">
        <f t="shared" si="22"/>
        <v>281.5</v>
      </c>
    </row>
    <row r="49" spans="4:14" x14ac:dyDescent="0.25">
      <c r="D49">
        <f>D37</f>
        <v>65.857142857142861</v>
      </c>
      <c r="E49">
        <f t="shared" ref="E49:N49" si="23">E37</f>
        <v>41.285714285714285</v>
      </c>
      <c r="F49">
        <f t="shared" si="23"/>
        <v>25.285714285714285</v>
      </c>
      <c r="G49">
        <f t="shared" si="23"/>
        <v>10.857142857142858</v>
      </c>
      <c r="H49">
        <f t="shared" si="23"/>
        <v>9.4285714285714288</v>
      </c>
      <c r="I49">
        <f t="shared" si="23"/>
        <v>34.142857142857146</v>
      </c>
      <c r="J49">
        <f t="shared" si="23"/>
        <v>17</v>
      </c>
      <c r="K49">
        <f t="shared" si="23"/>
        <v>14.428571428571429</v>
      </c>
      <c r="L49">
        <f t="shared" si="23"/>
        <v>4.1428571428571432</v>
      </c>
      <c r="M49">
        <f t="shared" si="23"/>
        <v>69.714285714285708</v>
      </c>
      <c r="N49" s="10">
        <f t="shared" si="23"/>
        <v>222.42857142857142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H16" sqref="H16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AUGUST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47</v>
      </c>
      <c r="E7">
        <v>11</v>
      </c>
      <c r="F7">
        <v>2</v>
      </c>
      <c r="G7">
        <v>4</v>
      </c>
      <c r="H7">
        <v>0</v>
      </c>
      <c r="I7">
        <v>3</v>
      </c>
      <c r="J7">
        <v>3</v>
      </c>
      <c r="K7">
        <v>2</v>
      </c>
      <c r="L7">
        <v>0</v>
      </c>
      <c r="M7" s="2">
        <f>SUM(I7:L7)</f>
        <v>8</v>
      </c>
      <c r="N7" s="2">
        <f>SUM(D7:L7)</f>
        <v>72</v>
      </c>
    </row>
    <row r="8" spans="1:14" x14ac:dyDescent="0.25">
      <c r="A8" s="5" t="s">
        <v>16</v>
      </c>
      <c r="B8" s="5"/>
      <c r="D8" s="9">
        <f>D7</f>
        <v>47</v>
      </c>
      <c r="E8" s="9">
        <f t="shared" ref="E8:N8" si="0">E7</f>
        <v>11</v>
      </c>
      <c r="F8" s="9">
        <f t="shared" si="0"/>
        <v>2</v>
      </c>
      <c r="G8" s="9">
        <f t="shared" si="0"/>
        <v>4</v>
      </c>
      <c r="H8" s="9">
        <f t="shared" si="0"/>
        <v>0</v>
      </c>
      <c r="I8" s="9">
        <f t="shared" si="0"/>
        <v>3</v>
      </c>
      <c r="J8" s="9">
        <f t="shared" si="0"/>
        <v>3</v>
      </c>
      <c r="K8" s="9">
        <f t="shared" si="0"/>
        <v>2</v>
      </c>
      <c r="L8" s="9">
        <f t="shared" si="0"/>
        <v>0</v>
      </c>
      <c r="M8" s="9">
        <f t="shared" si="0"/>
        <v>8</v>
      </c>
      <c r="N8" s="9">
        <f t="shared" si="0"/>
        <v>72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93</v>
      </c>
      <c r="E10">
        <v>65</v>
      </c>
      <c r="F10">
        <v>20</v>
      </c>
      <c r="G10">
        <v>18</v>
      </c>
      <c r="H10">
        <v>29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225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46</v>
      </c>
      <c r="M12" s="2">
        <f t="shared" si="1"/>
        <v>46</v>
      </c>
      <c r="N12" s="2">
        <f t="shared" si="2"/>
        <v>46</v>
      </c>
    </row>
    <row r="13" spans="1:14" x14ac:dyDescent="0.25">
      <c r="A13" s="5" t="s">
        <v>19</v>
      </c>
      <c r="B13" s="6"/>
      <c r="D13" s="9">
        <f>SUM(D10:D12)</f>
        <v>93</v>
      </c>
      <c r="E13" s="9">
        <f t="shared" ref="E13:N13" si="3">SUM(E10:E12)</f>
        <v>65</v>
      </c>
      <c r="F13" s="9">
        <f t="shared" si="3"/>
        <v>20</v>
      </c>
      <c r="G13" s="9">
        <f t="shared" si="3"/>
        <v>18</v>
      </c>
      <c r="H13" s="9">
        <f t="shared" si="3"/>
        <v>29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46</v>
      </c>
      <c r="M13" s="9">
        <f t="shared" si="3"/>
        <v>46</v>
      </c>
      <c r="N13" s="9">
        <f t="shared" si="3"/>
        <v>271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99</v>
      </c>
      <c r="E15">
        <v>58</v>
      </c>
      <c r="F15">
        <v>12</v>
      </c>
      <c r="G15">
        <v>6</v>
      </c>
      <c r="H15">
        <v>7</v>
      </c>
      <c r="I15">
        <v>0</v>
      </c>
      <c r="J15">
        <v>0</v>
      </c>
      <c r="K15">
        <v>0</v>
      </c>
      <c r="L15">
        <v>0</v>
      </c>
      <c r="M15" s="2">
        <f t="shared" ref="M15" si="4">SUM(I15:L15)</f>
        <v>0</v>
      </c>
      <c r="N15" s="2">
        <f t="shared" ref="N15:N16" si="5">SUM(D15:L15)</f>
        <v>182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171</v>
      </c>
      <c r="J16">
        <v>132</v>
      </c>
      <c r="K16">
        <v>72</v>
      </c>
      <c r="L16">
        <v>28</v>
      </c>
      <c r="M16" s="2">
        <v>403</v>
      </c>
      <c r="N16" s="2">
        <f t="shared" si="5"/>
        <v>403</v>
      </c>
    </row>
    <row r="17" spans="1:14" x14ac:dyDescent="0.25">
      <c r="A17" s="5" t="s">
        <v>21</v>
      </c>
      <c r="B17" s="6"/>
      <c r="D17" s="9">
        <f>SUM(D15:D16)</f>
        <v>99</v>
      </c>
      <c r="E17" s="9">
        <f>SUM(E15:E16)</f>
        <v>58</v>
      </c>
      <c r="F17" s="9">
        <f t="shared" ref="F17:N17" si="6">SUM(F15:F16)</f>
        <v>12</v>
      </c>
      <c r="G17" s="9">
        <f t="shared" si="6"/>
        <v>6</v>
      </c>
      <c r="H17" s="9">
        <f t="shared" si="6"/>
        <v>7</v>
      </c>
      <c r="I17" s="9">
        <f t="shared" si="6"/>
        <v>171</v>
      </c>
      <c r="J17" s="9">
        <f t="shared" si="6"/>
        <v>132</v>
      </c>
      <c r="K17" s="9">
        <f t="shared" si="6"/>
        <v>72</v>
      </c>
      <c r="L17" s="9">
        <f t="shared" si="6"/>
        <v>28</v>
      </c>
      <c r="M17" s="9">
        <f t="shared" si="6"/>
        <v>403</v>
      </c>
      <c r="N17" s="9">
        <f t="shared" si="6"/>
        <v>585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194</v>
      </c>
      <c r="J19">
        <v>125</v>
      </c>
      <c r="K19">
        <v>80</v>
      </c>
      <c r="L19">
        <v>30</v>
      </c>
      <c r="M19" s="2">
        <f t="shared" ref="M19:M26" si="7">SUM(I19:L19)</f>
        <v>429</v>
      </c>
      <c r="N19" s="2">
        <f t="shared" ref="N19:N26" si="8">SUM(D19:L19)</f>
        <v>429</v>
      </c>
    </row>
    <row r="20" spans="1:14" x14ac:dyDescent="0.25">
      <c r="A20" s="7" t="s">
        <v>22</v>
      </c>
      <c r="B20" s="14">
        <v>11</v>
      </c>
      <c r="D20">
        <v>69</v>
      </c>
      <c r="E20">
        <v>45</v>
      </c>
      <c r="F20">
        <v>25</v>
      </c>
      <c r="G20">
        <v>6</v>
      </c>
      <c r="H20">
        <v>8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153</v>
      </c>
    </row>
    <row r="21" spans="1:14" x14ac:dyDescent="0.25">
      <c r="A21" s="7" t="s">
        <v>23</v>
      </c>
      <c r="B21" s="14">
        <v>3</v>
      </c>
      <c r="D21">
        <v>73</v>
      </c>
      <c r="E21">
        <v>61</v>
      </c>
      <c r="F21">
        <v>24</v>
      </c>
      <c r="G21">
        <v>22</v>
      </c>
      <c r="H21">
        <v>9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189</v>
      </c>
    </row>
    <row r="22" spans="1:14" x14ac:dyDescent="0.25">
      <c r="A22" s="4" t="s">
        <v>38</v>
      </c>
      <c r="B22" s="14">
        <v>5</v>
      </c>
      <c r="D22">
        <v>105</v>
      </c>
      <c r="E22">
        <v>77</v>
      </c>
      <c r="F22">
        <v>45</v>
      </c>
      <c r="G22">
        <v>28</v>
      </c>
      <c r="H22">
        <v>5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260</v>
      </c>
    </row>
    <row r="23" spans="1:14" x14ac:dyDescent="0.25">
      <c r="A23" s="18" t="s">
        <v>36</v>
      </c>
      <c r="B23" s="14">
        <v>6</v>
      </c>
      <c r="D23">
        <v>73</v>
      </c>
      <c r="E23">
        <v>60</v>
      </c>
      <c r="F23">
        <v>32</v>
      </c>
      <c r="G23">
        <v>17</v>
      </c>
      <c r="H23">
        <v>8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190</v>
      </c>
    </row>
    <row r="24" spans="1:14" x14ac:dyDescent="0.25">
      <c r="A24" s="18" t="s">
        <v>17</v>
      </c>
      <c r="B24" s="14">
        <v>8</v>
      </c>
      <c r="D24">
        <v>36</v>
      </c>
      <c r="E24">
        <v>42</v>
      </c>
      <c r="F24">
        <v>16</v>
      </c>
      <c r="G24">
        <v>12</v>
      </c>
      <c r="H24">
        <v>12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118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D26">
        <v>48</v>
      </c>
      <c r="E26">
        <v>73</v>
      </c>
      <c r="F26">
        <v>21</v>
      </c>
      <c r="G26">
        <v>22</v>
      </c>
      <c r="H26">
        <v>13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177</v>
      </c>
    </row>
    <row r="27" spans="1:14" x14ac:dyDescent="0.25">
      <c r="A27" s="5" t="s">
        <v>26</v>
      </c>
      <c r="B27" s="5"/>
      <c r="D27" s="9">
        <f t="shared" ref="D27:N27" si="9">SUM(D19:D26)</f>
        <v>404</v>
      </c>
      <c r="E27" s="9">
        <f t="shared" si="9"/>
        <v>358</v>
      </c>
      <c r="F27" s="9">
        <f t="shared" si="9"/>
        <v>163</v>
      </c>
      <c r="G27" s="9">
        <f t="shared" si="9"/>
        <v>107</v>
      </c>
      <c r="H27" s="9">
        <f t="shared" si="9"/>
        <v>55</v>
      </c>
      <c r="I27" s="9">
        <f t="shared" si="9"/>
        <v>194</v>
      </c>
      <c r="J27" s="9">
        <f t="shared" si="9"/>
        <v>125</v>
      </c>
      <c r="K27" s="9">
        <f t="shared" si="9"/>
        <v>80</v>
      </c>
      <c r="L27" s="9">
        <f t="shared" si="9"/>
        <v>30</v>
      </c>
      <c r="M27" s="9">
        <f t="shared" si="9"/>
        <v>429</v>
      </c>
      <c r="N27" s="9">
        <f t="shared" si="9"/>
        <v>1516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596</v>
      </c>
      <c r="E29" s="9">
        <f t="shared" si="10"/>
        <v>481</v>
      </c>
      <c r="F29" s="9">
        <f t="shared" si="10"/>
        <v>195</v>
      </c>
      <c r="G29" s="9">
        <f t="shared" si="10"/>
        <v>131</v>
      </c>
      <c r="H29" s="9">
        <f t="shared" si="10"/>
        <v>91</v>
      </c>
      <c r="I29" s="9">
        <f t="shared" si="10"/>
        <v>365</v>
      </c>
      <c r="J29" s="9">
        <f t="shared" si="10"/>
        <v>257</v>
      </c>
      <c r="K29" s="9">
        <f t="shared" si="10"/>
        <v>152</v>
      </c>
      <c r="L29" s="9">
        <f t="shared" si="10"/>
        <v>104</v>
      </c>
      <c r="M29" s="9">
        <f t="shared" si="10"/>
        <v>878</v>
      </c>
      <c r="N29" s="19">
        <f>SUM(D29:L29)</f>
        <v>2372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31</v>
      </c>
      <c r="E31" s="2">
        <f t="shared" si="11"/>
        <v>21.666666666666668</v>
      </c>
      <c r="F31" s="2">
        <f t="shared" si="11"/>
        <v>6.666666666666667</v>
      </c>
      <c r="G31" s="2">
        <f t="shared" si="11"/>
        <v>6</v>
      </c>
      <c r="H31" s="2">
        <f t="shared" si="11"/>
        <v>9.6666666666666661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15.333333333333334</v>
      </c>
      <c r="M31" s="2">
        <f t="shared" si="11"/>
        <v>15.333333333333334</v>
      </c>
      <c r="N31" s="11">
        <f t="shared" si="11"/>
        <v>90.333333333333329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0.15604026845637584</v>
      </c>
      <c r="E32" s="13">
        <f t="shared" si="12"/>
        <v>0.13513513513513514</v>
      </c>
      <c r="F32" s="13">
        <f t="shared" si="12"/>
        <v>0.10256410256410256</v>
      </c>
      <c r="G32" s="13">
        <f t="shared" si="12"/>
        <v>0.13740458015267176</v>
      </c>
      <c r="H32" s="13">
        <f t="shared" si="12"/>
        <v>0.31868131868131866</v>
      </c>
      <c r="I32" s="13">
        <f t="shared" si="12"/>
        <v>0</v>
      </c>
      <c r="J32" s="13">
        <f t="shared" si="12"/>
        <v>0</v>
      </c>
      <c r="K32" s="13">
        <f t="shared" si="12"/>
        <v>0</v>
      </c>
      <c r="L32" s="13">
        <f t="shared" si="12"/>
        <v>0.44230769230769229</v>
      </c>
      <c r="M32" s="13">
        <f t="shared" si="12"/>
        <v>5.2391799544419138E-2</v>
      </c>
      <c r="N32" s="13">
        <f t="shared" si="12"/>
        <v>0.11424957841483979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2</v>
      </c>
      <c r="G33" s="2">
        <f t="shared" si="13"/>
        <v>2</v>
      </c>
      <c r="H33" s="2">
        <f t="shared" si="13"/>
        <v>1</v>
      </c>
      <c r="I33" s="2">
        <f t="shared" si="13"/>
        <v>3</v>
      </c>
      <c r="J33" s="2">
        <f t="shared" si="13"/>
        <v>3</v>
      </c>
      <c r="K33" s="2">
        <f t="shared" si="13"/>
        <v>3</v>
      </c>
      <c r="L33" s="2">
        <f t="shared" si="13"/>
        <v>1</v>
      </c>
      <c r="M33" s="2">
        <f t="shared" si="13"/>
        <v>3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49.5</v>
      </c>
      <c r="E35" s="2">
        <f t="shared" si="14"/>
        <v>29</v>
      </c>
      <c r="F35" s="2">
        <f t="shared" si="14"/>
        <v>6</v>
      </c>
      <c r="G35" s="2">
        <f t="shared" si="14"/>
        <v>3</v>
      </c>
      <c r="H35" s="2">
        <f t="shared" si="14"/>
        <v>3.5</v>
      </c>
      <c r="I35" s="2">
        <f t="shared" si="14"/>
        <v>85.5</v>
      </c>
      <c r="J35" s="2">
        <f t="shared" si="14"/>
        <v>66</v>
      </c>
      <c r="K35" s="2">
        <f t="shared" si="14"/>
        <v>36</v>
      </c>
      <c r="L35" s="2">
        <f t="shared" si="14"/>
        <v>14</v>
      </c>
      <c r="M35" s="2">
        <f t="shared" si="14"/>
        <v>201.5</v>
      </c>
      <c r="N35" s="11">
        <f t="shared" si="14"/>
        <v>292.5</v>
      </c>
    </row>
    <row r="36" spans="1:14" x14ac:dyDescent="0.25">
      <c r="A36" s="8" t="s">
        <v>29</v>
      </c>
      <c r="B36" s="8"/>
      <c r="D36" s="13">
        <f t="shared" ref="D36:N36" si="15">IF(D29&gt;0,D17/D29,0)</f>
        <v>0.16610738255033558</v>
      </c>
      <c r="E36" s="13">
        <f t="shared" si="15"/>
        <v>0.12058212058212059</v>
      </c>
      <c r="F36" s="13">
        <f t="shared" si="15"/>
        <v>6.1538461538461542E-2</v>
      </c>
      <c r="G36" s="13">
        <f t="shared" si="15"/>
        <v>4.5801526717557252E-2</v>
      </c>
      <c r="H36" s="13">
        <f t="shared" si="15"/>
        <v>7.6923076923076927E-2</v>
      </c>
      <c r="I36" s="13">
        <f t="shared" si="15"/>
        <v>0.46849315068493153</v>
      </c>
      <c r="J36" s="13">
        <f t="shared" si="15"/>
        <v>0.51361867704280151</v>
      </c>
      <c r="K36" s="13">
        <f t="shared" si="15"/>
        <v>0.47368421052631576</v>
      </c>
      <c r="L36" s="13">
        <f t="shared" si="15"/>
        <v>0.26923076923076922</v>
      </c>
      <c r="M36" s="13">
        <f t="shared" si="15"/>
        <v>0.45899772209567197</v>
      </c>
      <c r="N36" s="13">
        <f t="shared" si="15"/>
        <v>0.24662731871838112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3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2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50.5</v>
      </c>
      <c r="E39" s="2">
        <f t="shared" si="17"/>
        <v>44.75</v>
      </c>
      <c r="F39" s="2">
        <f t="shared" si="17"/>
        <v>20.375</v>
      </c>
      <c r="G39" s="2">
        <f t="shared" si="17"/>
        <v>13.375</v>
      </c>
      <c r="H39" s="2">
        <f t="shared" si="17"/>
        <v>6.875</v>
      </c>
      <c r="I39" s="2">
        <f t="shared" si="17"/>
        <v>24.25</v>
      </c>
      <c r="J39" s="2">
        <f t="shared" si="17"/>
        <v>15.625</v>
      </c>
      <c r="K39" s="2">
        <f t="shared" si="17"/>
        <v>10</v>
      </c>
      <c r="L39" s="2">
        <f t="shared" si="17"/>
        <v>3.75</v>
      </c>
      <c r="M39" s="2">
        <f t="shared" si="17"/>
        <v>53.625</v>
      </c>
      <c r="N39" s="11">
        <f t="shared" si="17"/>
        <v>189.5</v>
      </c>
    </row>
    <row r="40" spans="1:14" x14ac:dyDescent="0.25">
      <c r="A40" s="8" t="s">
        <v>29</v>
      </c>
      <c r="B40" s="8"/>
      <c r="D40" s="13">
        <f>IF(D29&gt;0,D27/D29,0)</f>
        <v>0.67785234899328861</v>
      </c>
      <c r="E40" s="13">
        <f t="shared" ref="E40:N40" si="18">IF(E29&gt;0,E27/E29,0)</f>
        <v>0.74428274428274432</v>
      </c>
      <c r="F40" s="13">
        <f t="shared" si="18"/>
        <v>0.83589743589743593</v>
      </c>
      <c r="G40" s="13">
        <f t="shared" si="18"/>
        <v>0.81679389312977102</v>
      </c>
      <c r="H40" s="13">
        <f t="shared" si="18"/>
        <v>0.60439560439560436</v>
      </c>
      <c r="I40" s="13">
        <f t="shared" si="18"/>
        <v>0.53150684931506853</v>
      </c>
      <c r="J40" s="13">
        <f t="shared" si="18"/>
        <v>0.48638132295719844</v>
      </c>
      <c r="K40" s="13">
        <f t="shared" si="18"/>
        <v>0.52631578947368418</v>
      </c>
      <c r="L40" s="13">
        <f t="shared" si="18"/>
        <v>0.28846153846153844</v>
      </c>
      <c r="M40" s="13">
        <f t="shared" si="18"/>
        <v>0.4886104783599089</v>
      </c>
      <c r="N40" s="13">
        <f t="shared" si="18"/>
        <v>0.63912310286677909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1</v>
      </c>
      <c r="G41" s="2">
        <f t="shared" si="19"/>
        <v>1</v>
      </c>
      <c r="H41" s="2">
        <f t="shared" si="19"/>
        <v>2</v>
      </c>
      <c r="I41" s="2">
        <f t="shared" si="19"/>
        <v>2</v>
      </c>
      <c r="J41" s="2">
        <f t="shared" si="19"/>
        <v>2</v>
      </c>
      <c r="K41" s="2">
        <f t="shared" si="19"/>
        <v>2</v>
      </c>
      <c r="L41" s="2">
        <f t="shared" si="19"/>
        <v>3</v>
      </c>
      <c r="M41" s="2">
        <f t="shared" si="19"/>
        <v>2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45.846153846153847</v>
      </c>
      <c r="E43" s="11">
        <f t="shared" si="20"/>
        <v>37</v>
      </c>
      <c r="F43" s="11">
        <f t="shared" si="20"/>
        <v>15</v>
      </c>
      <c r="G43" s="11">
        <f t="shared" si="20"/>
        <v>10.076923076923077</v>
      </c>
      <c r="H43" s="11">
        <f t="shared" si="20"/>
        <v>7</v>
      </c>
      <c r="I43" s="11">
        <f t="shared" si="20"/>
        <v>28.076923076923077</v>
      </c>
      <c r="J43" s="11">
        <f t="shared" si="20"/>
        <v>19.76923076923077</v>
      </c>
      <c r="K43" s="11">
        <f t="shared" si="20"/>
        <v>11.692307692307692</v>
      </c>
      <c r="L43" s="11">
        <f t="shared" si="20"/>
        <v>8</v>
      </c>
      <c r="M43" s="11">
        <f t="shared" si="20"/>
        <v>67.538461538461533</v>
      </c>
      <c r="N43" s="11">
        <f t="shared" si="20"/>
        <v>182.46153846153845</v>
      </c>
    </row>
    <row r="48" spans="1:14" x14ac:dyDescent="0.25">
      <c r="D48" s="2" t="s">
        <v>34</v>
      </c>
    </row>
    <row r="49" spans="4:14" x14ac:dyDescent="0.25">
      <c r="D49">
        <f>D31</f>
        <v>31</v>
      </c>
      <c r="E49">
        <f t="shared" ref="E49:N49" si="21">E31</f>
        <v>21.666666666666668</v>
      </c>
      <c r="F49">
        <f t="shared" si="21"/>
        <v>6.666666666666667</v>
      </c>
      <c r="G49">
        <f t="shared" si="21"/>
        <v>6</v>
      </c>
      <c r="H49">
        <f t="shared" si="21"/>
        <v>9.6666666666666661</v>
      </c>
      <c r="I49">
        <f t="shared" si="21"/>
        <v>0</v>
      </c>
      <c r="J49">
        <f t="shared" si="21"/>
        <v>0</v>
      </c>
      <c r="K49">
        <f t="shared" si="21"/>
        <v>0</v>
      </c>
      <c r="L49">
        <f t="shared" si="21"/>
        <v>15.333333333333334</v>
      </c>
      <c r="M49">
        <f t="shared" si="21"/>
        <v>15.333333333333334</v>
      </c>
      <c r="N49" s="10">
        <f t="shared" si="21"/>
        <v>90.333333333333329</v>
      </c>
    </row>
    <row r="50" spans="4:14" x14ac:dyDescent="0.25">
      <c r="D50">
        <f>D35</f>
        <v>49.5</v>
      </c>
      <c r="E50">
        <f t="shared" ref="E50:N50" si="22">E35</f>
        <v>29</v>
      </c>
      <c r="F50">
        <f t="shared" si="22"/>
        <v>6</v>
      </c>
      <c r="G50">
        <f t="shared" si="22"/>
        <v>3</v>
      </c>
      <c r="H50">
        <f t="shared" si="22"/>
        <v>3.5</v>
      </c>
      <c r="I50">
        <f t="shared" si="22"/>
        <v>85.5</v>
      </c>
      <c r="J50">
        <f t="shared" si="22"/>
        <v>66</v>
      </c>
      <c r="K50">
        <f t="shared" si="22"/>
        <v>36</v>
      </c>
      <c r="L50">
        <f t="shared" si="22"/>
        <v>14</v>
      </c>
      <c r="M50">
        <f t="shared" si="22"/>
        <v>201.5</v>
      </c>
      <c r="N50" s="10">
        <f t="shared" si="22"/>
        <v>292.5</v>
      </c>
    </row>
    <row r="51" spans="4:14" x14ac:dyDescent="0.25">
      <c r="D51">
        <f>D39</f>
        <v>50.5</v>
      </c>
      <c r="E51">
        <f t="shared" ref="E51:N51" si="23">E39</f>
        <v>44.75</v>
      </c>
      <c r="F51">
        <f t="shared" si="23"/>
        <v>20.375</v>
      </c>
      <c r="G51">
        <f t="shared" si="23"/>
        <v>13.375</v>
      </c>
      <c r="H51">
        <f t="shared" si="23"/>
        <v>6.875</v>
      </c>
      <c r="I51">
        <f t="shared" si="23"/>
        <v>24.25</v>
      </c>
      <c r="J51">
        <f t="shared" si="23"/>
        <v>15.625</v>
      </c>
      <c r="K51">
        <f t="shared" si="23"/>
        <v>10</v>
      </c>
      <c r="L51">
        <f t="shared" si="23"/>
        <v>3.75</v>
      </c>
      <c r="M51">
        <f t="shared" si="23"/>
        <v>53.625</v>
      </c>
      <c r="N51" s="10">
        <f t="shared" si="23"/>
        <v>189.5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workbookViewId="0">
      <selection activeCell="M12" sqref="M1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SEPTEMBER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33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1</v>
      </c>
      <c r="L7">
        <v>0</v>
      </c>
      <c r="M7" s="2">
        <f>SUM(I7:L7)</f>
        <v>2</v>
      </c>
      <c r="N7" s="2">
        <f>SUM(D7:L7)</f>
        <v>35</v>
      </c>
    </row>
    <row r="8" spans="1:14" x14ac:dyDescent="0.25">
      <c r="A8" s="5" t="s">
        <v>16</v>
      </c>
      <c r="B8" s="5"/>
      <c r="D8" s="9">
        <f>D7</f>
        <v>33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1</v>
      </c>
      <c r="L8" s="9">
        <f t="shared" si="0"/>
        <v>0</v>
      </c>
      <c r="M8" s="9">
        <f t="shared" si="0"/>
        <v>2</v>
      </c>
      <c r="N8" s="9">
        <f t="shared" si="0"/>
        <v>35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58</v>
      </c>
      <c r="E10">
        <v>61</v>
      </c>
      <c r="F10">
        <v>8</v>
      </c>
      <c r="G10">
        <v>24</v>
      </c>
      <c r="H10">
        <v>64</v>
      </c>
      <c r="I10">
        <v>0</v>
      </c>
      <c r="J10">
        <v>0</v>
      </c>
      <c r="K10">
        <v>0</v>
      </c>
      <c r="L10">
        <v>0</v>
      </c>
      <c r="M10" s="2">
        <f t="shared" ref="M10:M12" si="1">SUM(I10:L10)</f>
        <v>0</v>
      </c>
      <c r="N10" s="2">
        <f t="shared" ref="N10:N12" si="2">SUM(D10:L10)</f>
        <v>215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18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19</v>
      </c>
      <c r="M12" s="2">
        <f t="shared" si="1"/>
        <v>19</v>
      </c>
      <c r="N12" s="2">
        <f t="shared" si="2"/>
        <v>19</v>
      </c>
    </row>
    <row r="13" spans="1:14" x14ac:dyDescent="0.25">
      <c r="A13" s="5" t="s">
        <v>19</v>
      </c>
      <c r="B13" s="6"/>
      <c r="D13" s="9">
        <f>SUM(D10:D12)</f>
        <v>58</v>
      </c>
      <c r="E13" s="9">
        <f t="shared" ref="E13:N13" si="3">SUM(E10:E12)</f>
        <v>61</v>
      </c>
      <c r="F13" s="9">
        <f t="shared" si="3"/>
        <v>8</v>
      </c>
      <c r="G13" s="9">
        <f t="shared" si="3"/>
        <v>24</v>
      </c>
      <c r="H13" s="9">
        <f t="shared" si="3"/>
        <v>64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19</v>
      </c>
      <c r="M13" s="9">
        <f t="shared" si="3"/>
        <v>19</v>
      </c>
      <c r="N13" s="9">
        <f t="shared" si="3"/>
        <v>234</v>
      </c>
    </row>
    <row r="14" spans="1:14" x14ac:dyDescent="0.25">
      <c r="A14" s="3"/>
      <c r="B14" s="15"/>
    </row>
    <row r="15" spans="1:14" x14ac:dyDescent="0.25">
      <c r="A15" s="4" t="s">
        <v>24</v>
      </c>
      <c r="B15" s="14">
        <v>1</v>
      </c>
      <c r="D15">
        <v>61</v>
      </c>
      <c r="E15">
        <v>58</v>
      </c>
      <c r="F15">
        <v>29</v>
      </c>
      <c r="G15">
        <v>10</v>
      </c>
      <c r="H15">
        <v>3</v>
      </c>
      <c r="I15">
        <v>0</v>
      </c>
      <c r="J15">
        <v>0</v>
      </c>
      <c r="K15">
        <v>0</v>
      </c>
      <c r="L15">
        <v>0</v>
      </c>
      <c r="M15" s="2">
        <v>0</v>
      </c>
      <c r="N15" s="2">
        <f t="shared" ref="N15:N16" si="4">SUM(D15:L15)</f>
        <v>161</v>
      </c>
    </row>
    <row r="16" spans="1:14" x14ac:dyDescent="0.25">
      <c r="A16" s="4" t="s">
        <v>20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64</v>
      </c>
      <c r="J16">
        <v>94</v>
      </c>
      <c r="K16">
        <v>28</v>
      </c>
      <c r="L16">
        <v>13</v>
      </c>
      <c r="M16" s="2">
        <f t="shared" ref="M16" si="5">SUM(I16:L16)</f>
        <v>199</v>
      </c>
      <c r="N16" s="2">
        <f t="shared" si="4"/>
        <v>199</v>
      </c>
    </row>
    <row r="17" spans="1:14" x14ac:dyDescent="0.25">
      <c r="A17" s="5" t="s">
        <v>21</v>
      </c>
      <c r="B17" s="6"/>
      <c r="D17" s="9">
        <f>SUM(D15:D16)</f>
        <v>61</v>
      </c>
      <c r="E17" s="9">
        <f>SUM(E15:E16)</f>
        <v>58</v>
      </c>
      <c r="F17" s="9">
        <f t="shared" ref="F17:N17" si="6">SUM(F15:F16)</f>
        <v>29</v>
      </c>
      <c r="G17" s="9">
        <f t="shared" si="6"/>
        <v>10</v>
      </c>
      <c r="H17" s="9">
        <f t="shared" si="6"/>
        <v>3</v>
      </c>
      <c r="I17" s="9">
        <f t="shared" si="6"/>
        <v>64</v>
      </c>
      <c r="J17" s="9">
        <f t="shared" si="6"/>
        <v>94</v>
      </c>
      <c r="K17" s="9">
        <f t="shared" si="6"/>
        <v>28</v>
      </c>
      <c r="L17" s="9">
        <f t="shared" si="6"/>
        <v>13</v>
      </c>
      <c r="M17" s="9">
        <f t="shared" si="6"/>
        <v>199</v>
      </c>
      <c r="N17" s="9">
        <f t="shared" si="6"/>
        <v>360</v>
      </c>
    </row>
    <row r="18" spans="1:14" x14ac:dyDescent="0.25">
      <c r="A18" s="5"/>
      <c r="B18" s="6"/>
    </row>
    <row r="19" spans="1:14" x14ac:dyDescent="0.25">
      <c r="A19" s="7" t="s">
        <v>25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88</v>
      </c>
      <c r="J19">
        <v>88</v>
      </c>
      <c r="K19">
        <v>44</v>
      </c>
      <c r="L19">
        <v>27</v>
      </c>
      <c r="M19" s="2">
        <f t="shared" ref="M19:M26" si="7">SUM(I19:L19)</f>
        <v>247</v>
      </c>
      <c r="N19" s="2">
        <f t="shared" ref="N19:N26" si="8">SUM(D19:L19)</f>
        <v>247</v>
      </c>
    </row>
    <row r="20" spans="1:14" x14ac:dyDescent="0.25">
      <c r="A20" s="7" t="s">
        <v>22</v>
      </c>
      <c r="B20" s="14">
        <v>11</v>
      </c>
      <c r="D20">
        <v>50</v>
      </c>
      <c r="E20">
        <v>44</v>
      </c>
      <c r="F20">
        <v>22</v>
      </c>
      <c r="G20">
        <v>18</v>
      </c>
      <c r="H20">
        <v>14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148</v>
      </c>
    </row>
    <row r="21" spans="1:14" x14ac:dyDescent="0.25">
      <c r="A21" s="7" t="s">
        <v>23</v>
      </c>
      <c r="B21" s="14">
        <v>3</v>
      </c>
      <c r="D21">
        <v>60</v>
      </c>
      <c r="E21">
        <v>34</v>
      </c>
      <c r="F21">
        <v>10</v>
      </c>
      <c r="G21">
        <v>15</v>
      </c>
      <c r="H21">
        <v>18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137</v>
      </c>
    </row>
    <row r="22" spans="1:14" x14ac:dyDescent="0.25">
      <c r="A22" s="4" t="s">
        <v>38</v>
      </c>
      <c r="B22" s="14">
        <v>5</v>
      </c>
      <c r="D22">
        <v>79</v>
      </c>
      <c r="E22">
        <v>66</v>
      </c>
      <c r="F22">
        <v>29</v>
      </c>
      <c r="G22">
        <v>19</v>
      </c>
      <c r="H22">
        <v>23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216</v>
      </c>
    </row>
    <row r="23" spans="1:14" x14ac:dyDescent="0.25">
      <c r="A23" s="18" t="s">
        <v>36</v>
      </c>
      <c r="B23" s="14">
        <v>6</v>
      </c>
      <c r="D23">
        <v>70</v>
      </c>
      <c r="E23">
        <v>42</v>
      </c>
      <c r="F23">
        <v>17</v>
      </c>
      <c r="G23">
        <v>14</v>
      </c>
      <c r="H23">
        <v>24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167</v>
      </c>
    </row>
    <row r="24" spans="1:14" x14ac:dyDescent="0.25">
      <c r="A24" s="18" t="s">
        <v>17</v>
      </c>
      <c r="B24" s="14">
        <v>8</v>
      </c>
      <c r="D24">
        <v>38</v>
      </c>
      <c r="E24">
        <v>31</v>
      </c>
      <c r="F24">
        <v>17</v>
      </c>
      <c r="G24">
        <v>11</v>
      </c>
      <c r="H24">
        <v>20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117</v>
      </c>
    </row>
    <row r="25" spans="1:14" x14ac:dyDescent="0.25">
      <c r="A25" s="18" t="s">
        <v>35</v>
      </c>
      <c r="B25" s="14">
        <v>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0</v>
      </c>
    </row>
    <row r="26" spans="1:14" x14ac:dyDescent="0.25">
      <c r="A26" s="18" t="s">
        <v>39</v>
      </c>
      <c r="B26" s="14">
        <v>9</v>
      </c>
      <c r="D26">
        <v>61</v>
      </c>
      <c r="E26">
        <v>41</v>
      </c>
      <c r="F26">
        <v>16</v>
      </c>
      <c r="G26">
        <v>20</v>
      </c>
      <c r="H26">
        <v>37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si="8"/>
        <v>175</v>
      </c>
    </row>
    <row r="27" spans="1:14" x14ac:dyDescent="0.25">
      <c r="A27" s="5" t="s">
        <v>26</v>
      </c>
      <c r="B27" s="5"/>
      <c r="D27" s="9">
        <f t="shared" ref="D27:N27" si="9">SUM(D19:D26)</f>
        <v>358</v>
      </c>
      <c r="E27" s="9">
        <f t="shared" si="9"/>
        <v>258</v>
      </c>
      <c r="F27" s="9">
        <f t="shared" si="9"/>
        <v>111</v>
      </c>
      <c r="G27" s="9">
        <f t="shared" si="9"/>
        <v>97</v>
      </c>
      <c r="H27" s="9">
        <f t="shared" si="9"/>
        <v>136</v>
      </c>
      <c r="I27" s="9">
        <f t="shared" si="9"/>
        <v>88</v>
      </c>
      <c r="J27" s="9">
        <f t="shared" si="9"/>
        <v>88</v>
      </c>
      <c r="K27" s="9">
        <f t="shared" si="9"/>
        <v>44</v>
      </c>
      <c r="L27" s="9">
        <f t="shared" si="9"/>
        <v>27</v>
      </c>
      <c r="M27" s="9">
        <f t="shared" si="9"/>
        <v>247</v>
      </c>
      <c r="N27" s="9">
        <f t="shared" si="9"/>
        <v>1207</v>
      </c>
    </row>
    <row r="28" spans="1:14" x14ac:dyDescent="0.25">
      <c r="A28" s="3"/>
      <c r="B28" s="3"/>
    </row>
    <row r="29" spans="1:14" x14ac:dyDescent="0.25">
      <c r="A29" s="5" t="s">
        <v>27</v>
      </c>
      <c r="B29" s="5"/>
      <c r="D29" s="9">
        <f t="shared" ref="D29:M29" si="10">D13+D17+D27</f>
        <v>477</v>
      </c>
      <c r="E29" s="9">
        <f t="shared" si="10"/>
        <v>377</v>
      </c>
      <c r="F29" s="9">
        <f t="shared" si="10"/>
        <v>148</v>
      </c>
      <c r="G29" s="9">
        <f t="shared" si="10"/>
        <v>131</v>
      </c>
      <c r="H29" s="9">
        <f t="shared" si="10"/>
        <v>203</v>
      </c>
      <c r="I29" s="9">
        <f t="shared" si="10"/>
        <v>152</v>
      </c>
      <c r="J29" s="9">
        <f t="shared" si="10"/>
        <v>182</v>
      </c>
      <c r="K29" s="9">
        <f t="shared" si="10"/>
        <v>72</v>
      </c>
      <c r="L29" s="9">
        <f t="shared" si="10"/>
        <v>59</v>
      </c>
      <c r="M29" s="9">
        <f t="shared" si="10"/>
        <v>465</v>
      </c>
      <c r="N29" s="19">
        <f>SUM(D29:L29)</f>
        <v>1801</v>
      </c>
    </row>
    <row r="30" spans="1:14" x14ac:dyDescent="0.25">
      <c r="A30" s="3"/>
      <c r="B30" s="3"/>
    </row>
    <row r="31" spans="1:14" x14ac:dyDescent="0.25">
      <c r="A31" s="5" t="s">
        <v>28</v>
      </c>
      <c r="B31" s="5"/>
      <c r="D31" s="2">
        <f t="shared" ref="D31:N31" si="11">IF(D13&gt;0,AVERAGE(D10:D12),0)</f>
        <v>19.333333333333332</v>
      </c>
      <c r="E31" s="2">
        <f t="shared" si="11"/>
        <v>20.333333333333332</v>
      </c>
      <c r="F31" s="2">
        <f t="shared" si="11"/>
        <v>2.6666666666666665</v>
      </c>
      <c r="G31" s="2">
        <f t="shared" si="11"/>
        <v>8</v>
      </c>
      <c r="H31" s="2">
        <f t="shared" si="11"/>
        <v>21.333333333333332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6.333333333333333</v>
      </c>
      <c r="M31" s="2">
        <f t="shared" si="11"/>
        <v>6.333333333333333</v>
      </c>
      <c r="N31" s="11">
        <f t="shared" si="11"/>
        <v>78</v>
      </c>
    </row>
    <row r="32" spans="1:14" x14ac:dyDescent="0.25">
      <c r="A32" s="8" t="s">
        <v>29</v>
      </c>
      <c r="B32" s="8"/>
      <c r="D32" s="13">
        <f t="shared" ref="D32:N32" si="12">IF(OR(D13&gt;0,D29&gt;0),D13/D29,0)</f>
        <v>0.12159329140461216</v>
      </c>
      <c r="E32" s="13">
        <f t="shared" si="12"/>
        <v>0.16180371352785147</v>
      </c>
      <c r="F32" s="13">
        <f t="shared" si="12"/>
        <v>5.4054054054054057E-2</v>
      </c>
      <c r="G32" s="13">
        <f t="shared" si="12"/>
        <v>0.18320610687022901</v>
      </c>
      <c r="H32" s="13">
        <f t="shared" si="12"/>
        <v>0.31527093596059114</v>
      </c>
      <c r="I32" s="13">
        <f t="shared" si="12"/>
        <v>0</v>
      </c>
      <c r="J32" s="13">
        <f t="shared" si="12"/>
        <v>0</v>
      </c>
      <c r="K32" s="13">
        <f t="shared" si="12"/>
        <v>0</v>
      </c>
      <c r="L32" s="13">
        <f t="shared" si="12"/>
        <v>0.32203389830508472</v>
      </c>
      <c r="M32" s="13">
        <f t="shared" si="12"/>
        <v>4.0860215053763443E-2</v>
      </c>
      <c r="N32" s="13">
        <f t="shared" si="12"/>
        <v>0.12992781787895613</v>
      </c>
    </row>
    <row r="33" spans="1:14" x14ac:dyDescent="0.25">
      <c r="A33" s="5" t="s">
        <v>30</v>
      </c>
      <c r="B33" s="5"/>
      <c r="D33" s="2">
        <f>RANK(D31,D$49:D$51)</f>
        <v>3</v>
      </c>
      <c r="E33" s="2">
        <f t="shared" ref="E33:N33" si="13">RANK(E31,E$49:E$51)</f>
        <v>3</v>
      </c>
      <c r="F33" s="2">
        <f t="shared" si="13"/>
        <v>3</v>
      </c>
      <c r="G33" s="2">
        <f t="shared" si="13"/>
        <v>2</v>
      </c>
      <c r="H33" s="2">
        <f t="shared" si="13"/>
        <v>1</v>
      </c>
      <c r="I33" s="2">
        <f t="shared" si="13"/>
        <v>3</v>
      </c>
      <c r="J33" s="2">
        <f t="shared" si="13"/>
        <v>3</v>
      </c>
      <c r="K33" s="2">
        <f t="shared" si="13"/>
        <v>3</v>
      </c>
      <c r="L33" s="2">
        <f t="shared" si="13"/>
        <v>2</v>
      </c>
      <c r="M33" s="2">
        <f t="shared" si="13"/>
        <v>3</v>
      </c>
      <c r="N33" s="2">
        <f t="shared" si="13"/>
        <v>3</v>
      </c>
    </row>
    <row r="34" spans="1:14" x14ac:dyDescent="0.25">
      <c r="A34" s="3"/>
      <c r="B34" s="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5" t="s">
        <v>31</v>
      </c>
      <c r="B35" s="5"/>
      <c r="D35" s="2">
        <f t="shared" ref="D35:N35" si="14">IF(D17&gt;0,AVERAGE(D15:D16),0)</f>
        <v>30.5</v>
      </c>
      <c r="E35" s="2">
        <f t="shared" si="14"/>
        <v>29</v>
      </c>
      <c r="F35" s="2">
        <f t="shared" si="14"/>
        <v>14.5</v>
      </c>
      <c r="G35" s="2">
        <f t="shared" si="14"/>
        <v>5</v>
      </c>
      <c r="H35" s="2">
        <f t="shared" si="14"/>
        <v>1.5</v>
      </c>
      <c r="I35" s="2">
        <f t="shared" si="14"/>
        <v>32</v>
      </c>
      <c r="J35" s="2">
        <f t="shared" si="14"/>
        <v>47</v>
      </c>
      <c r="K35" s="2">
        <f t="shared" si="14"/>
        <v>14</v>
      </c>
      <c r="L35" s="2">
        <f t="shared" si="14"/>
        <v>6.5</v>
      </c>
      <c r="M35" s="2">
        <f t="shared" si="14"/>
        <v>99.5</v>
      </c>
      <c r="N35" s="11">
        <f t="shared" si="14"/>
        <v>180</v>
      </c>
    </row>
    <row r="36" spans="1:14" x14ac:dyDescent="0.25">
      <c r="A36" s="8" t="s">
        <v>29</v>
      </c>
      <c r="B36" s="8"/>
      <c r="D36" s="13">
        <f t="shared" ref="D36:N36" si="15">IF(D29&gt;0,D17/D29,0)</f>
        <v>0.1278825995807128</v>
      </c>
      <c r="E36" s="13">
        <f t="shared" si="15"/>
        <v>0.15384615384615385</v>
      </c>
      <c r="F36" s="13">
        <f t="shared" si="15"/>
        <v>0.19594594594594594</v>
      </c>
      <c r="G36" s="13">
        <f t="shared" si="15"/>
        <v>7.6335877862595422E-2</v>
      </c>
      <c r="H36" s="13">
        <f t="shared" si="15"/>
        <v>1.4778325123152709E-2</v>
      </c>
      <c r="I36" s="13">
        <f t="shared" si="15"/>
        <v>0.42105263157894735</v>
      </c>
      <c r="J36" s="13">
        <f t="shared" si="15"/>
        <v>0.51648351648351654</v>
      </c>
      <c r="K36" s="13">
        <f t="shared" si="15"/>
        <v>0.3888888888888889</v>
      </c>
      <c r="L36" s="13">
        <f t="shared" si="15"/>
        <v>0.22033898305084745</v>
      </c>
      <c r="M36" s="13">
        <f t="shared" si="15"/>
        <v>0.42795698924731185</v>
      </c>
      <c r="N36" s="13">
        <f t="shared" si="15"/>
        <v>0.19988895058300943</v>
      </c>
    </row>
    <row r="37" spans="1:14" x14ac:dyDescent="0.25">
      <c r="A37" s="5" t="s">
        <v>30</v>
      </c>
      <c r="B37" s="5"/>
      <c r="D37" s="2">
        <f>RANK(D35,D$49:D$51)</f>
        <v>2</v>
      </c>
      <c r="E37" s="2">
        <f t="shared" ref="E37:N37" si="16">RANK(E35,E$49:E$51)</f>
        <v>2</v>
      </c>
      <c r="F37" s="2">
        <f t="shared" si="16"/>
        <v>1</v>
      </c>
      <c r="G37" s="2">
        <f t="shared" si="16"/>
        <v>3</v>
      </c>
      <c r="H37" s="2">
        <f t="shared" si="16"/>
        <v>3</v>
      </c>
      <c r="I37" s="2">
        <f t="shared" si="16"/>
        <v>1</v>
      </c>
      <c r="J37" s="2">
        <f t="shared" si="16"/>
        <v>1</v>
      </c>
      <c r="K37" s="2">
        <f t="shared" si="16"/>
        <v>1</v>
      </c>
      <c r="L37" s="2">
        <f t="shared" si="16"/>
        <v>1</v>
      </c>
      <c r="M37" s="2">
        <f t="shared" si="16"/>
        <v>1</v>
      </c>
      <c r="N37" s="2">
        <f t="shared" si="16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32</v>
      </c>
      <c r="B39" s="5"/>
      <c r="D39" s="2">
        <f t="shared" ref="D39:N39" si="17">IF(D27&gt;0,AVERAGE(D19:D26),0)</f>
        <v>44.75</v>
      </c>
      <c r="E39" s="2">
        <f t="shared" si="17"/>
        <v>32.25</v>
      </c>
      <c r="F39" s="2">
        <f t="shared" si="17"/>
        <v>13.875</v>
      </c>
      <c r="G39" s="2">
        <f t="shared" si="17"/>
        <v>12.125</v>
      </c>
      <c r="H39" s="2">
        <f t="shared" si="17"/>
        <v>17</v>
      </c>
      <c r="I39" s="2">
        <f t="shared" si="17"/>
        <v>11</v>
      </c>
      <c r="J39" s="2">
        <f t="shared" si="17"/>
        <v>11</v>
      </c>
      <c r="K39" s="2">
        <f t="shared" si="17"/>
        <v>5.5</v>
      </c>
      <c r="L39" s="2">
        <f t="shared" si="17"/>
        <v>3.375</v>
      </c>
      <c r="M39" s="2">
        <f t="shared" si="17"/>
        <v>30.875</v>
      </c>
      <c r="N39" s="11">
        <f t="shared" si="17"/>
        <v>150.875</v>
      </c>
    </row>
    <row r="40" spans="1:14" x14ac:dyDescent="0.25">
      <c r="A40" s="8" t="s">
        <v>29</v>
      </c>
      <c r="B40" s="8"/>
      <c r="D40" s="13">
        <f>IF(D29&gt;0,D27/D29,0)</f>
        <v>0.75052410901467503</v>
      </c>
      <c r="E40" s="13">
        <f t="shared" ref="E40:N40" si="18">IF(E29&gt;0,E27/E29,0)</f>
        <v>0.68435013262599464</v>
      </c>
      <c r="F40" s="13">
        <f t="shared" si="18"/>
        <v>0.75</v>
      </c>
      <c r="G40" s="13">
        <f t="shared" si="18"/>
        <v>0.74045801526717558</v>
      </c>
      <c r="H40" s="13">
        <f t="shared" si="18"/>
        <v>0.66995073891625612</v>
      </c>
      <c r="I40" s="13">
        <f t="shared" si="18"/>
        <v>0.57894736842105265</v>
      </c>
      <c r="J40" s="13">
        <f t="shared" si="18"/>
        <v>0.48351648351648352</v>
      </c>
      <c r="K40" s="13">
        <f t="shared" si="18"/>
        <v>0.61111111111111116</v>
      </c>
      <c r="L40" s="13">
        <f t="shared" si="18"/>
        <v>0.4576271186440678</v>
      </c>
      <c r="M40" s="13">
        <f t="shared" si="18"/>
        <v>0.53118279569892468</v>
      </c>
      <c r="N40" s="13">
        <f t="shared" si="18"/>
        <v>0.67018323153803439</v>
      </c>
    </row>
    <row r="41" spans="1:14" x14ac:dyDescent="0.25">
      <c r="A41" s="5" t="s">
        <v>30</v>
      </c>
      <c r="B41" s="5"/>
      <c r="D41" s="2">
        <f>RANK(D39,D$49:D$51)</f>
        <v>1</v>
      </c>
      <c r="E41" s="2">
        <f t="shared" ref="E41:N41" si="19">RANK(E39,E$49:E$51)</f>
        <v>1</v>
      </c>
      <c r="F41" s="2">
        <f t="shared" si="19"/>
        <v>2</v>
      </c>
      <c r="G41" s="2">
        <f t="shared" si="19"/>
        <v>1</v>
      </c>
      <c r="H41" s="2">
        <f t="shared" si="19"/>
        <v>2</v>
      </c>
      <c r="I41" s="2">
        <f t="shared" si="19"/>
        <v>2</v>
      </c>
      <c r="J41" s="2">
        <f t="shared" si="19"/>
        <v>2</v>
      </c>
      <c r="K41" s="2">
        <f t="shared" si="19"/>
        <v>2</v>
      </c>
      <c r="L41" s="2">
        <f t="shared" si="19"/>
        <v>3</v>
      </c>
      <c r="M41" s="2">
        <f t="shared" si="19"/>
        <v>2</v>
      </c>
      <c r="N41" s="2">
        <f t="shared" si="19"/>
        <v>2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33</v>
      </c>
      <c r="B43" s="5"/>
      <c r="D43" s="11">
        <f t="shared" ref="D43:N43" si="20">D29/COUNTA($B$9:$B$26)</f>
        <v>36.692307692307693</v>
      </c>
      <c r="E43" s="11">
        <f t="shared" si="20"/>
        <v>29</v>
      </c>
      <c r="F43" s="11">
        <f t="shared" si="20"/>
        <v>11.384615384615385</v>
      </c>
      <c r="G43" s="11">
        <f t="shared" si="20"/>
        <v>10.076923076923077</v>
      </c>
      <c r="H43" s="11">
        <f t="shared" si="20"/>
        <v>15.615384615384615</v>
      </c>
      <c r="I43" s="11">
        <f t="shared" si="20"/>
        <v>11.692307692307692</v>
      </c>
      <c r="J43" s="11">
        <f t="shared" si="20"/>
        <v>14</v>
      </c>
      <c r="K43" s="11">
        <f t="shared" si="20"/>
        <v>5.5384615384615383</v>
      </c>
      <c r="L43" s="11">
        <f t="shared" si="20"/>
        <v>4.5384615384615383</v>
      </c>
      <c r="M43" s="11">
        <f t="shared" si="20"/>
        <v>35.769230769230766</v>
      </c>
      <c r="N43" s="11">
        <f t="shared" si="20"/>
        <v>138.53846153846155</v>
      </c>
    </row>
    <row r="48" spans="1:14" x14ac:dyDescent="0.25">
      <c r="D48" s="2" t="s">
        <v>34</v>
      </c>
    </row>
    <row r="49" spans="4:14" x14ac:dyDescent="0.25">
      <c r="D49">
        <f>D31</f>
        <v>19.333333333333332</v>
      </c>
      <c r="E49">
        <f t="shared" ref="E49:N49" si="21">E31</f>
        <v>20.333333333333332</v>
      </c>
      <c r="F49">
        <f t="shared" si="21"/>
        <v>2.6666666666666665</v>
      </c>
      <c r="G49">
        <f t="shared" si="21"/>
        <v>8</v>
      </c>
      <c r="H49">
        <f t="shared" si="21"/>
        <v>21.333333333333332</v>
      </c>
      <c r="I49">
        <f t="shared" si="21"/>
        <v>0</v>
      </c>
      <c r="J49">
        <f t="shared" si="21"/>
        <v>0</v>
      </c>
      <c r="K49">
        <f t="shared" si="21"/>
        <v>0</v>
      </c>
      <c r="L49">
        <f t="shared" si="21"/>
        <v>6.333333333333333</v>
      </c>
      <c r="M49">
        <f t="shared" si="21"/>
        <v>6.333333333333333</v>
      </c>
      <c r="N49" s="10">
        <f t="shared" si="21"/>
        <v>78</v>
      </c>
    </row>
    <row r="50" spans="4:14" x14ac:dyDescent="0.25">
      <c r="D50">
        <f>D35</f>
        <v>30.5</v>
      </c>
      <c r="E50">
        <f t="shared" ref="E50:N50" si="22">E35</f>
        <v>29</v>
      </c>
      <c r="F50">
        <f t="shared" si="22"/>
        <v>14.5</v>
      </c>
      <c r="G50">
        <f t="shared" si="22"/>
        <v>5</v>
      </c>
      <c r="H50">
        <f t="shared" si="22"/>
        <v>1.5</v>
      </c>
      <c r="I50">
        <f t="shared" si="22"/>
        <v>32</v>
      </c>
      <c r="J50">
        <f t="shared" si="22"/>
        <v>47</v>
      </c>
      <c r="K50">
        <f t="shared" si="22"/>
        <v>14</v>
      </c>
      <c r="L50">
        <f t="shared" si="22"/>
        <v>6.5</v>
      </c>
      <c r="M50">
        <f t="shared" si="22"/>
        <v>99.5</v>
      </c>
      <c r="N50" s="10">
        <f t="shared" si="22"/>
        <v>180</v>
      </c>
    </row>
    <row r="51" spans="4:14" x14ac:dyDescent="0.25">
      <c r="D51">
        <f>D39</f>
        <v>44.75</v>
      </c>
      <c r="E51">
        <f t="shared" ref="E51:N51" si="23">E39</f>
        <v>32.25</v>
      </c>
      <c r="F51">
        <f t="shared" si="23"/>
        <v>13.875</v>
      </c>
      <c r="G51">
        <f t="shared" si="23"/>
        <v>12.125</v>
      </c>
      <c r="H51">
        <f t="shared" si="23"/>
        <v>17</v>
      </c>
      <c r="I51">
        <f t="shared" si="23"/>
        <v>11</v>
      </c>
      <c r="J51">
        <f t="shared" si="23"/>
        <v>11</v>
      </c>
      <c r="K51">
        <f t="shared" si="23"/>
        <v>5.5</v>
      </c>
      <c r="L51">
        <f t="shared" si="23"/>
        <v>3.375</v>
      </c>
      <c r="M51">
        <f t="shared" si="23"/>
        <v>30.875</v>
      </c>
      <c r="N51" s="10">
        <f t="shared" si="23"/>
        <v>150.875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Sheet1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2017-11-14T13:37:58Z</cp:lastPrinted>
  <dcterms:created xsi:type="dcterms:W3CDTF">2015-12-31T15:06:33Z</dcterms:created>
  <dcterms:modified xsi:type="dcterms:W3CDTF">2017-11-14T13:38:05Z</dcterms:modified>
</cp:coreProperties>
</file>